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895" windowHeight="10170" tabRatio="881" activeTab="2"/>
  </bookViews>
  <sheets>
    <sheet name="Загальний обсяг послуг" sheetId="32" r:id="rId1"/>
    <sheet name="Аналіз видів висновків" sheetId="33" r:id="rId2"/>
    <sheet name="Україна" sheetId="4" r:id="rId3"/>
    <sheet name="АР Крим" sheetId="5" r:id="rId4"/>
    <sheet name="Вінницька обл." sheetId="6" r:id="rId5"/>
    <sheet name="Волинська обл." sheetId="7" r:id="rId6"/>
    <sheet name="Дніпропетровська обл." sheetId="8" r:id="rId7"/>
    <sheet name="Донецька обл." sheetId="13" r:id="rId8"/>
    <sheet name="Житормирська обл." sheetId="14" r:id="rId9"/>
    <sheet name="Закарпатська обл." sheetId="15" r:id="rId10"/>
    <sheet name="Запорізька обл." sheetId="16" r:id="rId11"/>
    <sheet name="Івано-Франківська обл." sheetId="9" r:id="rId12"/>
    <sheet name="Київ та Київська обл." sheetId="10" r:id="rId13"/>
    <sheet name="Кіровоградська обл." sheetId="17" r:id="rId14"/>
    <sheet name="Луганська обл." sheetId="18" r:id="rId15"/>
    <sheet name="Львівська обл." sheetId="19" r:id="rId16"/>
    <sheet name="Миколаївська обл." sheetId="20" r:id="rId17"/>
    <sheet name="Одеська обл." sheetId="21" r:id="rId18"/>
    <sheet name="Полтавська обл." sheetId="22" r:id="rId19"/>
    <sheet name="Рівненська обл." sheetId="23" r:id="rId20"/>
    <sheet name="м. Севастополь" sheetId="24" r:id="rId21"/>
    <sheet name="Сумська обл." sheetId="25" r:id="rId22"/>
    <sheet name="Тернопільська обл." sheetId="27" r:id="rId23"/>
    <sheet name="Харківська обл." sheetId="28" r:id="rId24"/>
    <sheet name="Херсонська обл." sheetId="29" r:id="rId25"/>
    <sheet name="Хмельницька обл." sheetId="30" r:id="rId26"/>
    <sheet name="Черкаська обл." sheetId="31" r:id="rId27"/>
    <sheet name="Чернігівська обл." sheetId="11" r:id="rId28"/>
    <sheet name="Чернівецька обл." sheetId="12" r:id="rId29"/>
  </sheets>
  <definedNames>
    <definedName name="_xlnm.Print_Area" localSheetId="1">'Аналіз видів висновків'!$A$1:$K$31</definedName>
    <definedName name="_xlnm.Print_Area" localSheetId="3">'АР Крим'!$A$1:$K$85</definedName>
    <definedName name="_xlnm.Print_Area" localSheetId="0">'Загальний обсяг послуг'!$A$1:$G$31</definedName>
  </definedNames>
  <calcPr calcId="144525"/>
</workbook>
</file>

<file path=xl/calcChain.xml><?xml version="1.0" encoding="utf-8"?>
<calcChain xmlns="http://schemas.openxmlformats.org/spreadsheetml/2006/main">
  <c r="E6" i="11" l="1"/>
  <c r="F6" i="11"/>
  <c r="G6" i="11"/>
  <c r="E7" i="11"/>
  <c r="F7" i="11"/>
  <c r="G7" i="11"/>
  <c r="H7" i="11"/>
  <c r="I7" i="11"/>
  <c r="E8" i="11"/>
  <c r="F8" i="11"/>
  <c r="G8" i="11"/>
  <c r="H8" i="11"/>
  <c r="I8" i="11"/>
  <c r="J8" i="11"/>
  <c r="K8" i="11"/>
  <c r="E9" i="11"/>
  <c r="F9" i="11"/>
  <c r="G9" i="11"/>
  <c r="H9" i="11"/>
  <c r="I9" i="11"/>
  <c r="J9" i="11"/>
  <c r="K9" i="11"/>
  <c r="E10" i="11"/>
  <c r="F10" i="11"/>
  <c r="G10" i="11"/>
  <c r="H10" i="11"/>
  <c r="I10" i="11"/>
  <c r="J10" i="11"/>
  <c r="K10" i="11"/>
  <c r="E11" i="11"/>
  <c r="F11" i="11"/>
  <c r="G11" i="11"/>
  <c r="H11" i="11"/>
  <c r="I11" i="11"/>
  <c r="J11" i="11"/>
  <c r="K11" i="11"/>
  <c r="E12" i="11"/>
  <c r="F12" i="11"/>
  <c r="G12" i="11"/>
  <c r="H12" i="11"/>
  <c r="I12" i="11"/>
  <c r="J12" i="11"/>
  <c r="K12" i="11"/>
  <c r="E13" i="11"/>
  <c r="F13" i="11"/>
  <c r="G13" i="11"/>
  <c r="H13" i="11"/>
  <c r="I13" i="11"/>
  <c r="E14" i="11"/>
  <c r="F14" i="11"/>
  <c r="G14" i="11"/>
  <c r="H14" i="11"/>
  <c r="I14" i="11"/>
  <c r="J14" i="11"/>
  <c r="K14" i="11"/>
  <c r="E15" i="11"/>
  <c r="F15" i="11"/>
  <c r="G15" i="11"/>
  <c r="H15" i="11"/>
  <c r="I15" i="11"/>
  <c r="J15" i="11"/>
  <c r="K15" i="11"/>
  <c r="E16" i="11"/>
  <c r="F16" i="11"/>
  <c r="G16" i="11"/>
  <c r="H16" i="11"/>
  <c r="I16" i="11"/>
  <c r="E17" i="11"/>
  <c r="F17" i="11"/>
  <c r="G17" i="11"/>
  <c r="H17" i="11"/>
  <c r="I17" i="11"/>
  <c r="J17" i="11"/>
  <c r="K17" i="11"/>
  <c r="E18" i="11"/>
  <c r="F18" i="11"/>
  <c r="G18" i="11"/>
  <c r="H18" i="11"/>
  <c r="I18" i="11"/>
  <c r="J18" i="11"/>
  <c r="K18" i="11"/>
  <c r="E19" i="11"/>
  <c r="F19" i="11"/>
  <c r="G19" i="11"/>
  <c r="H19" i="11"/>
  <c r="I19" i="11"/>
  <c r="J19" i="11"/>
  <c r="K19" i="11"/>
  <c r="E20" i="11"/>
  <c r="F20" i="11"/>
  <c r="G20" i="11"/>
  <c r="H20" i="11"/>
  <c r="I20" i="11"/>
  <c r="J20" i="11"/>
  <c r="K20" i="11"/>
  <c r="E21" i="11"/>
  <c r="F21" i="11"/>
  <c r="G21" i="11"/>
  <c r="H21" i="11"/>
  <c r="I21" i="11"/>
  <c r="J21" i="11"/>
  <c r="K21" i="11"/>
  <c r="E22" i="11"/>
  <c r="F22" i="11"/>
  <c r="G22" i="11"/>
  <c r="H22" i="11"/>
  <c r="I22" i="11"/>
  <c r="J22" i="11"/>
  <c r="K22" i="11"/>
  <c r="E23" i="11"/>
  <c r="F23" i="11"/>
  <c r="G23" i="11"/>
  <c r="H23" i="11"/>
  <c r="I23" i="11"/>
  <c r="E24" i="11"/>
  <c r="F24" i="11"/>
  <c r="G24" i="11"/>
  <c r="H24" i="11"/>
  <c r="I24" i="11"/>
  <c r="J24" i="11"/>
  <c r="K24" i="11"/>
  <c r="E25" i="11"/>
  <c r="F25" i="11"/>
  <c r="G25" i="11"/>
  <c r="H25" i="11"/>
  <c r="I25" i="11"/>
  <c r="J25" i="11"/>
  <c r="K25" i="11"/>
  <c r="E28" i="11"/>
  <c r="F28" i="11"/>
  <c r="G28" i="11"/>
  <c r="H28" i="11"/>
  <c r="I28" i="11"/>
  <c r="E29" i="11"/>
  <c r="F29" i="11"/>
  <c r="G29" i="11"/>
  <c r="H29" i="11"/>
  <c r="I29" i="11"/>
  <c r="J29" i="11"/>
  <c r="K29" i="11"/>
  <c r="E30" i="11"/>
  <c r="F30" i="11"/>
  <c r="G30" i="11"/>
  <c r="H30" i="11"/>
  <c r="I30" i="11"/>
  <c r="J30" i="11"/>
  <c r="K30" i="11"/>
  <c r="E31" i="11"/>
  <c r="F31" i="11"/>
  <c r="G31" i="11"/>
  <c r="H31" i="11"/>
  <c r="I31" i="11"/>
  <c r="J31" i="11"/>
  <c r="K31" i="11"/>
  <c r="E32" i="11"/>
  <c r="F32" i="11"/>
  <c r="G32" i="11"/>
  <c r="H32" i="11"/>
  <c r="I32" i="11"/>
  <c r="J32" i="11"/>
  <c r="K32" i="11"/>
  <c r="E33" i="11"/>
  <c r="F33" i="11"/>
  <c r="G33" i="11"/>
  <c r="H33" i="11"/>
  <c r="I33" i="11"/>
  <c r="J33" i="11"/>
  <c r="K33" i="11"/>
  <c r="E34" i="11"/>
  <c r="F34" i="11"/>
  <c r="G34" i="11"/>
  <c r="H34" i="11"/>
  <c r="I34" i="11"/>
  <c r="J34" i="11"/>
  <c r="K34" i="11"/>
  <c r="E35" i="11"/>
  <c r="F35" i="11"/>
  <c r="G35" i="11"/>
  <c r="H35" i="11"/>
  <c r="I35" i="11"/>
  <c r="J35" i="11"/>
  <c r="K35" i="11"/>
  <c r="E36" i="11"/>
  <c r="F36" i="11"/>
  <c r="G36" i="11"/>
  <c r="H36" i="11"/>
  <c r="I36" i="11"/>
  <c r="J36" i="11"/>
  <c r="K36" i="11"/>
  <c r="E37" i="11"/>
  <c r="F37" i="11"/>
  <c r="G37" i="11"/>
  <c r="H37" i="11"/>
  <c r="I37" i="11"/>
  <c r="J37" i="11"/>
  <c r="K37" i="11"/>
  <c r="E38" i="11"/>
  <c r="F38" i="11"/>
  <c r="G38" i="11"/>
  <c r="H38" i="11"/>
  <c r="I38" i="11"/>
  <c r="J38" i="11"/>
  <c r="K38" i="11"/>
  <c r="E40" i="11"/>
  <c r="F40" i="11"/>
  <c r="G40" i="11"/>
  <c r="H40" i="11"/>
  <c r="I40" i="11"/>
  <c r="E41" i="11"/>
  <c r="F41" i="11"/>
  <c r="G41" i="11"/>
  <c r="H41" i="11"/>
  <c r="I41" i="11"/>
  <c r="J41" i="11"/>
  <c r="K41" i="11"/>
  <c r="E42" i="11"/>
  <c r="F42" i="11"/>
  <c r="G42" i="11"/>
  <c r="H42" i="11"/>
  <c r="I42" i="11"/>
  <c r="J42" i="11"/>
  <c r="K42" i="11"/>
  <c r="E43" i="11"/>
  <c r="F43" i="11"/>
  <c r="G43" i="11"/>
  <c r="H43" i="11"/>
  <c r="I43" i="11"/>
  <c r="J43" i="11"/>
  <c r="K43" i="11"/>
  <c r="E44" i="11"/>
  <c r="F44" i="11"/>
  <c r="G44" i="11"/>
  <c r="H44" i="11"/>
  <c r="I44" i="11"/>
  <c r="J44" i="11"/>
  <c r="K44" i="11"/>
  <c r="E45" i="11"/>
  <c r="F45" i="11"/>
  <c r="G45" i="11"/>
  <c r="H45" i="11"/>
  <c r="I45" i="11"/>
  <c r="J45" i="11"/>
  <c r="K45" i="11"/>
  <c r="E46" i="11"/>
  <c r="F46" i="11"/>
  <c r="G46" i="11"/>
  <c r="H46" i="11"/>
  <c r="I46" i="11"/>
  <c r="J46" i="11"/>
  <c r="K46" i="11"/>
  <c r="E47" i="11"/>
  <c r="F47" i="11"/>
  <c r="G47" i="11"/>
  <c r="H47" i="11"/>
  <c r="I47" i="11"/>
  <c r="J47" i="11"/>
  <c r="K47" i="11"/>
  <c r="E48" i="11"/>
  <c r="F48" i="11"/>
  <c r="G48" i="11"/>
  <c r="H48" i="11"/>
  <c r="I48" i="11"/>
  <c r="J48" i="11"/>
  <c r="K48" i="11"/>
  <c r="E49" i="11"/>
  <c r="F49" i="11"/>
  <c r="G49" i="11"/>
  <c r="H49" i="11"/>
  <c r="I49" i="11"/>
  <c r="J49" i="11"/>
  <c r="K49" i="11"/>
  <c r="E50" i="11"/>
  <c r="F50" i="11"/>
  <c r="G50" i="11"/>
  <c r="H50" i="11"/>
  <c r="I50" i="11"/>
  <c r="J50" i="11"/>
  <c r="K50" i="11"/>
  <c r="E51" i="11"/>
  <c r="F51" i="11"/>
  <c r="G51" i="11"/>
  <c r="H51" i="11"/>
  <c r="I51" i="11"/>
  <c r="J51" i="11"/>
  <c r="K51" i="11"/>
  <c r="E59" i="11"/>
  <c r="E60" i="11"/>
  <c r="E62" i="11"/>
  <c r="E63" i="11"/>
  <c r="E64" i="11"/>
  <c r="E65" i="11"/>
  <c r="E66" i="11"/>
  <c r="E67" i="11"/>
  <c r="E68" i="11"/>
  <c r="E70" i="11"/>
  <c r="E71" i="11"/>
  <c r="E72" i="11"/>
  <c r="E73" i="11"/>
  <c r="E74" i="11"/>
  <c r="E75" i="11"/>
  <c r="E6" i="12"/>
  <c r="F6" i="12"/>
  <c r="G6" i="12"/>
  <c r="E7" i="12"/>
  <c r="F7" i="12"/>
  <c r="G7" i="12"/>
  <c r="H7" i="12"/>
  <c r="I7" i="12"/>
  <c r="E8" i="12"/>
  <c r="F8" i="12"/>
  <c r="G8" i="12"/>
  <c r="H8" i="12"/>
  <c r="I8" i="12"/>
  <c r="J8" i="12"/>
  <c r="K8" i="12"/>
  <c r="E9" i="12"/>
  <c r="F9" i="12"/>
  <c r="G9" i="12"/>
  <c r="H9" i="12"/>
  <c r="I9" i="12"/>
  <c r="J9" i="12"/>
  <c r="K9" i="12"/>
  <c r="E10" i="12"/>
  <c r="F10" i="12"/>
  <c r="G10" i="12"/>
  <c r="H10" i="12"/>
  <c r="I10" i="12"/>
  <c r="J10" i="12"/>
  <c r="K10" i="12"/>
  <c r="E11" i="12"/>
  <c r="F11" i="12"/>
  <c r="G11" i="12"/>
  <c r="H11" i="12"/>
  <c r="I11" i="12"/>
  <c r="J11" i="12"/>
  <c r="K11" i="12"/>
  <c r="E12" i="12"/>
  <c r="F12" i="12"/>
  <c r="G12" i="12"/>
  <c r="H12" i="12"/>
  <c r="I12" i="12"/>
  <c r="J12" i="12"/>
  <c r="K12" i="12"/>
  <c r="E13" i="12"/>
  <c r="F13" i="12"/>
  <c r="G13" i="12"/>
  <c r="H13" i="12"/>
  <c r="I13" i="12"/>
  <c r="E14" i="12"/>
  <c r="F14" i="12"/>
  <c r="G14" i="12"/>
  <c r="H14" i="12"/>
  <c r="I14" i="12"/>
  <c r="J14" i="12"/>
  <c r="K14" i="12"/>
  <c r="E15" i="12"/>
  <c r="F15" i="12"/>
  <c r="G15" i="12"/>
  <c r="H15" i="12"/>
  <c r="I15" i="12"/>
  <c r="J15" i="12"/>
  <c r="K15" i="12"/>
  <c r="E16" i="12"/>
  <c r="F16" i="12"/>
  <c r="G16" i="12"/>
  <c r="H16" i="12"/>
  <c r="I16" i="12"/>
  <c r="E17" i="12"/>
  <c r="F17" i="12"/>
  <c r="G17" i="12"/>
  <c r="H17" i="12"/>
  <c r="I17" i="12"/>
  <c r="J17" i="12"/>
  <c r="K17" i="12"/>
  <c r="E18" i="12"/>
  <c r="F18" i="12"/>
  <c r="G18" i="12"/>
  <c r="H18" i="12"/>
  <c r="I18" i="12"/>
  <c r="J18" i="12"/>
  <c r="K18" i="12"/>
  <c r="E19" i="12"/>
  <c r="F19" i="12"/>
  <c r="G19" i="12"/>
  <c r="H19" i="12"/>
  <c r="I19" i="12"/>
  <c r="J19" i="12"/>
  <c r="K19" i="12"/>
  <c r="E20" i="12"/>
  <c r="F20" i="12"/>
  <c r="G20" i="12"/>
  <c r="H20" i="12"/>
  <c r="I20" i="12"/>
  <c r="J20" i="12"/>
  <c r="K20" i="12"/>
  <c r="E21" i="12"/>
  <c r="F21" i="12"/>
  <c r="G21" i="12"/>
  <c r="H21" i="12"/>
  <c r="I21" i="12"/>
  <c r="J21" i="12"/>
  <c r="K21" i="12"/>
  <c r="E22" i="12"/>
  <c r="F22" i="12"/>
  <c r="G22" i="12"/>
  <c r="H22" i="12"/>
  <c r="I22" i="12"/>
  <c r="J22" i="12"/>
  <c r="K22" i="12"/>
  <c r="E23" i="12"/>
  <c r="F23" i="12"/>
  <c r="G23" i="12"/>
  <c r="H23" i="12"/>
  <c r="I23" i="12"/>
  <c r="E24" i="12"/>
  <c r="F24" i="12"/>
  <c r="G24" i="12"/>
  <c r="H24" i="12"/>
  <c r="I24" i="12"/>
  <c r="J24" i="12"/>
  <c r="K24" i="12"/>
  <c r="E25" i="12"/>
  <c r="F25" i="12"/>
  <c r="G25" i="12"/>
  <c r="H25" i="12"/>
  <c r="I25" i="12"/>
  <c r="J25" i="12"/>
  <c r="K25" i="12"/>
  <c r="E28" i="12"/>
  <c r="F28" i="12"/>
  <c r="G28" i="12"/>
  <c r="H28" i="12"/>
  <c r="I28" i="12"/>
  <c r="E29" i="12"/>
  <c r="F29" i="12"/>
  <c r="G29" i="12"/>
  <c r="H29" i="12"/>
  <c r="I29" i="12"/>
  <c r="J29" i="12"/>
  <c r="K29" i="12"/>
  <c r="E30" i="12"/>
  <c r="F30" i="12"/>
  <c r="G30" i="12"/>
  <c r="H30" i="12"/>
  <c r="I30" i="12"/>
  <c r="J30" i="12"/>
  <c r="K30" i="12"/>
  <c r="E31" i="12"/>
  <c r="F31" i="12"/>
  <c r="G31" i="12"/>
  <c r="H31" i="12"/>
  <c r="I31" i="12"/>
  <c r="J31" i="12"/>
  <c r="K31" i="12"/>
  <c r="E32" i="12"/>
  <c r="F32" i="12"/>
  <c r="G32" i="12"/>
  <c r="H32" i="12"/>
  <c r="I32" i="12"/>
  <c r="J32" i="12"/>
  <c r="K32" i="12"/>
  <c r="E33" i="12"/>
  <c r="F33" i="12"/>
  <c r="G33" i="12"/>
  <c r="H33" i="12"/>
  <c r="I33" i="12"/>
  <c r="J33" i="12"/>
  <c r="K33" i="12"/>
  <c r="E34" i="12"/>
  <c r="F34" i="12"/>
  <c r="G34" i="12"/>
  <c r="H34" i="12"/>
  <c r="I34" i="12"/>
  <c r="J34" i="12"/>
  <c r="K34" i="12"/>
  <c r="E35" i="12"/>
  <c r="F35" i="12"/>
  <c r="G35" i="12"/>
  <c r="H35" i="12"/>
  <c r="I35" i="12"/>
  <c r="J35" i="12"/>
  <c r="K35" i="12"/>
  <c r="E36" i="12"/>
  <c r="F36" i="12"/>
  <c r="G36" i="12"/>
  <c r="H36" i="12"/>
  <c r="I36" i="12"/>
  <c r="J36" i="12"/>
  <c r="K36" i="12"/>
  <c r="E37" i="12"/>
  <c r="F37" i="12"/>
  <c r="G37" i="12"/>
  <c r="H37" i="12"/>
  <c r="I37" i="12"/>
  <c r="J37" i="12"/>
  <c r="K37" i="12"/>
  <c r="E38" i="12"/>
  <c r="F38" i="12"/>
  <c r="G38" i="12"/>
  <c r="H38" i="12"/>
  <c r="I38" i="12"/>
  <c r="J38" i="12"/>
  <c r="K38" i="12"/>
  <c r="E40" i="12"/>
  <c r="F40" i="12"/>
  <c r="G40" i="12"/>
  <c r="H40" i="12"/>
  <c r="I40" i="12"/>
  <c r="E41" i="12"/>
  <c r="F41" i="12"/>
  <c r="G41" i="12"/>
  <c r="H41" i="12"/>
  <c r="I41" i="12"/>
  <c r="J41" i="12"/>
  <c r="K41" i="12"/>
  <c r="E42" i="12"/>
  <c r="F42" i="12"/>
  <c r="G42" i="12"/>
  <c r="H42" i="12"/>
  <c r="I42" i="12"/>
  <c r="J42" i="12"/>
  <c r="K42" i="12"/>
  <c r="E43" i="12"/>
  <c r="F43" i="12"/>
  <c r="G43" i="12"/>
  <c r="H43" i="12"/>
  <c r="I43" i="12"/>
  <c r="J43" i="12"/>
  <c r="K43" i="12"/>
  <c r="E44" i="12"/>
  <c r="F44" i="12"/>
  <c r="G44" i="12"/>
  <c r="H44" i="12"/>
  <c r="I44" i="12"/>
  <c r="J44" i="12"/>
  <c r="K44" i="12"/>
  <c r="E45" i="12"/>
  <c r="F45" i="12"/>
  <c r="G45" i="12"/>
  <c r="H45" i="12"/>
  <c r="I45" i="12"/>
  <c r="J45" i="12"/>
  <c r="K45" i="12"/>
  <c r="E46" i="12"/>
  <c r="F46" i="12"/>
  <c r="G46" i="12"/>
  <c r="H46" i="12"/>
  <c r="I46" i="12"/>
  <c r="J46" i="12"/>
  <c r="K46" i="12"/>
  <c r="E47" i="12"/>
  <c r="F47" i="12"/>
  <c r="G47" i="12"/>
  <c r="H47" i="12"/>
  <c r="I47" i="12"/>
  <c r="J47" i="12"/>
  <c r="K47" i="12"/>
  <c r="E48" i="12"/>
  <c r="F48" i="12"/>
  <c r="G48" i="12"/>
  <c r="H48" i="12"/>
  <c r="I48" i="12"/>
  <c r="J48" i="12"/>
  <c r="K48" i="12"/>
  <c r="E49" i="12"/>
  <c r="F49" i="12"/>
  <c r="G49" i="12"/>
  <c r="H49" i="12"/>
  <c r="I49" i="12"/>
  <c r="J49" i="12"/>
  <c r="K49" i="12"/>
  <c r="E50" i="12"/>
  <c r="F50" i="12"/>
  <c r="G50" i="12"/>
  <c r="H50" i="12"/>
  <c r="I50" i="12"/>
  <c r="J50" i="12"/>
  <c r="K50" i="12"/>
  <c r="E51" i="12"/>
  <c r="F51" i="12"/>
  <c r="G51" i="12"/>
  <c r="H51" i="12"/>
  <c r="I51" i="12"/>
  <c r="J51" i="12"/>
  <c r="K51" i="12"/>
  <c r="E59" i="12"/>
  <c r="E60" i="12"/>
  <c r="E62" i="12"/>
  <c r="E63" i="12"/>
  <c r="E64" i="12"/>
  <c r="E65" i="12"/>
  <c r="E66" i="12"/>
  <c r="E67" i="12"/>
  <c r="E68" i="12"/>
  <c r="E70" i="12"/>
  <c r="E71" i="12"/>
  <c r="E72" i="12"/>
  <c r="E73" i="12"/>
  <c r="E74" i="12"/>
  <c r="E75" i="12"/>
  <c r="E6" i="31"/>
  <c r="F6" i="31"/>
  <c r="G6" i="31"/>
  <c r="E7" i="31"/>
  <c r="F7" i="31"/>
  <c r="G7" i="31"/>
  <c r="H7" i="31"/>
  <c r="I7" i="31"/>
  <c r="E8" i="31"/>
  <c r="F8" i="31"/>
  <c r="G8" i="31"/>
  <c r="H8" i="31"/>
  <c r="I8" i="31"/>
  <c r="J8" i="31"/>
  <c r="K8" i="31"/>
  <c r="E9" i="31"/>
  <c r="F9" i="31"/>
  <c r="G9" i="31"/>
  <c r="H9" i="31"/>
  <c r="I9" i="31"/>
  <c r="J9" i="31"/>
  <c r="K9" i="31"/>
  <c r="E10" i="31"/>
  <c r="F10" i="31"/>
  <c r="G10" i="31"/>
  <c r="H10" i="31"/>
  <c r="I10" i="31"/>
  <c r="J10" i="31"/>
  <c r="K10" i="31"/>
  <c r="E11" i="31"/>
  <c r="F11" i="31"/>
  <c r="G11" i="31"/>
  <c r="H11" i="31"/>
  <c r="I11" i="31"/>
  <c r="J11" i="31"/>
  <c r="K11" i="31"/>
  <c r="E12" i="31"/>
  <c r="F12" i="31"/>
  <c r="G12" i="31"/>
  <c r="H12" i="31"/>
  <c r="I12" i="31"/>
  <c r="J12" i="31"/>
  <c r="K12" i="31"/>
  <c r="E13" i="31"/>
  <c r="F13" i="31"/>
  <c r="G13" i="31"/>
  <c r="H13" i="31"/>
  <c r="I13" i="31"/>
  <c r="E14" i="31"/>
  <c r="F14" i="31"/>
  <c r="G14" i="31"/>
  <c r="H14" i="31"/>
  <c r="I14" i="31"/>
  <c r="J14" i="31"/>
  <c r="K14" i="31"/>
  <c r="E15" i="31"/>
  <c r="F15" i="31"/>
  <c r="G15" i="31"/>
  <c r="H15" i="31"/>
  <c r="I15" i="31"/>
  <c r="J15" i="31"/>
  <c r="K15" i="31"/>
  <c r="E16" i="31"/>
  <c r="F16" i="31"/>
  <c r="G16" i="31"/>
  <c r="H16" i="31"/>
  <c r="I16" i="31"/>
  <c r="E17" i="31"/>
  <c r="F17" i="31"/>
  <c r="G17" i="31"/>
  <c r="H17" i="31"/>
  <c r="I17" i="31"/>
  <c r="J17" i="31"/>
  <c r="K17" i="31"/>
  <c r="E18" i="31"/>
  <c r="F18" i="31"/>
  <c r="G18" i="31"/>
  <c r="H18" i="31"/>
  <c r="I18" i="31"/>
  <c r="J18" i="31"/>
  <c r="K18" i="31"/>
  <c r="E19" i="31"/>
  <c r="F19" i="31"/>
  <c r="G19" i="31"/>
  <c r="H19" i="31"/>
  <c r="I19" i="31"/>
  <c r="J19" i="31"/>
  <c r="K19" i="31"/>
  <c r="E20" i="31"/>
  <c r="F20" i="31"/>
  <c r="G20" i="31"/>
  <c r="H20" i="31"/>
  <c r="I20" i="31"/>
  <c r="J20" i="31"/>
  <c r="K20" i="31"/>
  <c r="E21" i="31"/>
  <c r="F21" i="31"/>
  <c r="G21" i="31"/>
  <c r="H21" i="31"/>
  <c r="I21" i="31"/>
  <c r="J21" i="31"/>
  <c r="K21" i="31"/>
  <c r="E22" i="31"/>
  <c r="F22" i="31"/>
  <c r="G22" i="31"/>
  <c r="H22" i="31"/>
  <c r="I22" i="31"/>
  <c r="J22" i="31"/>
  <c r="K22" i="31"/>
  <c r="E23" i="31"/>
  <c r="F23" i="31"/>
  <c r="G23" i="31"/>
  <c r="H23" i="31"/>
  <c r="I23" i="31"/>
  <c r="E24" i="31"/>
  <c r="F24" i="31"/>
  <c r="G24" i="31"/>
  <c r="H24" i="31"/>
  <c r="I24" i="31"/>
  <c r="J24" i="31"/>
  <c r="K24" i="31"/>
  <c r="E25" i="31"/>
  <c r="F25" i="31"/>
  <c r="G25" i="31"/>
  <c r="H25" i="31"/>
  <c r="I25" i="31"/>
  <c r="J25" i="31"/>
  <c r="K25" i="31"/>
  <c r="E28" i="31"/>
  <c r="F28" i="31"/>
  <c r="G28" i="31"/>
  <c r="H28" i="31"/>
  <c r="I28" i="31"/>
  <c r="E29" i="31"/>
  <c r="F29" i="31"/>
  <c r="G29" i="31"/>
  <c r="H29" i="31"/>
  <c r="I29" i="31"/>
  <c r="J29" i="31"/>
  <c r="K29" i="31"/>
  <c r="E30" i="31"/>
  <c r="F30" i="31"/>
  <c r="G30" i="31"/>
  <c r="H30" i="31"/>
  <c r="I30" i="31"/>
  <c r="J30" i="31"/>
  <c r="K30" i="31"/>
  <c r="E31" i="31"/>
  <c r="F31" i="31"/>
  <c r="G31" i="31"/>
  <c r="H31" i="31"/>
  <c r="I31" i="31"/>
  <c r="J31" i="31"/>
  <c r="K31" i="31"/>
  <c r="E32" i="31"/>
  <c r="F32" i="31"/>
  <c r="G32" i="31"/>
  <c r="H32" i="31"/>
  <c r="I32" i="31"/>
  <c r="J32" i="31"/>
  <c r="K32" i="31"/>
  <c r="E33" i="31"/>
  <c r="F33" i="31"/>
  <c r="G33" i="31"/>
  <c r="H33" i="31"/>
  <c r="I33" i="31"/>
  <c r="J33" i="31"/>
  <c r="K33" i="31"/>
  <c r="E34" i="31"/>
  <c r="F34" i="31"/>
  <c r="G34" i="31"/>
  <c r="H34" i="31"/>
  <c r="I34" i="31"/>
  <c r="J34" i="31"/>
  <c r="K34" i="31"/>
  <c r="E35" i="31"/>
  <c r="F35" i="31"/>
  <c r="G35" i="31"/>
  <c r="H35" i="31"/>
  <c r="I35" i="31"/>
  <c r="J35" i="31"/>
  <c r="K35" i="31"/>
  <c r="E36" i="31"/>
  <c r="F36" i="31"/>
  <c r="G36" i="31"/>
  <c r="H36" i="31"/>
  <c r="I36" i="31"/>
  <c r="J36" i="31"/>
  <c r="K36" i="31"/>
  <c r="E37" i="31"/>
  <c r="F37" i="31"/>
  <c r="G37" i="31"/>
  <c r="H37" i="31"/>
  <c r="I37" i="31"/>
  <c r="J37" i="31"/>
  <c r="K37" i="31"/>
  <c r="E38" i="31"/>
  <c r="F38" i="31"/>
  <c r="G38" i="31"/>
  <c r="H38" i="31"/>
  <c r="I38" i="31"/>
  <c r="J38" i="31"/>
  <c r="K38" i="31"/>
  <c r="E40" i="31"/>
  <c r="F40" i="31"/>
  <c r="G40" i="31"/>
  <c r="H40" i="31"/>
  <c r="I40" i="31"/>
  <c r="E41" i="31"/>
  <c r="F41" i="31"/>
  <c r="G41" i="31"/>
  <c r="H41" i="31"/>
  <c r="I41" i="31"/>
  <c r="J41" i="31"/>
  <c r="K41" i="31"/>
  <c r="E42" i="31"/>
  <c r="F42" i="31"/>
  <c r="G42" i="31"/>
  <c r="H42" i="31"/>
  <c r="I42" i="31"/>
  <c r="J42" i="31"/>
  <c r="K42" i="31"/>
  <c r="E43" i="31"/>
  <c r="F43" i="31"/>
  <c r="G43" i="31"/>
  <c r="H43" i="31"/>
  <c r="I43" i="31"/>
  <c r="J43" i="31"/>
  <c r="K43" i="31"/>
  <c r="E44" i="31"/>
  <c r="F44" i="31"/>
  <c r="G44" i="31"/>
  <c r="H44" i="31"/>
  <c r="I44" i="31"/>
  <c r="J44" i="31"/>
  <c r="K44" i="31"/>
  <c r="E45" i="31"/>
  <c r="F45" i="31"/>
  <c r="G45" i="31"/>
  <c r="H45" i="31"/>
  <c r="I45" i="31"/>
  <c r="J45" i="31"/>
  <c r="K45" i="31"/>
  <c r="E46" i="31"/>
  <c r="F46" i="31"/>
  <c r="G46" i="31"/>
  <c r="H46" i="31"/>
  <c r="I46" i="31"/>
  <c r="J46" i="31"/>
  <c r="K46" i="31"/>
  <c r="E47" i="31"/>
  <c r="F47" i="31"/>
  <c r="G47" i="31"/>
  <c r="H47" i="31"/>
  <c r="I47" i="31"/>
  <c r="J47" i="31"/>
  <c r="K47" i="31"/>
  <c r="E48" i="31"/>
  <c r="F48" i="31"/>
  <c r="G48" i="31"/>
  <c r="H48" i="31"/>
  <c r="I48" i="31"/>
  <c r="J48" i="31"/>
  <c r="K48" i="31"/>
  <c r="E49" i="31"/>
  <c r="F49" i="31"/>
  <c r="G49" i="31"/>
  <c r="H49" i="31"/>
  <c r="I49" i="31"/>
  <c r="J49" i="31"/>
  <c r="K49" i="31"/>
  <c r="E50" i="31"/>
  <c r="F50" i="31"/>
  <c r="G50" i="31"/>
  <c r="H50" i="31"/>
  <c r="I50" i="31"/>
  <c r="J50" i="31"/>
  <c r="K50" i="31"/>
  <c r="E51" i="31"/>
  <c r="F51" i="31"/>
  <c r="G51" i="31"/>
  <c r="H51" i="31"/>
  <c r="I51" i="31"/>
  <c r="J51" i="31"/>
  <c r="K51" i="31"/>
  <c r="E59" i="31"/>
  <c r="E60" i="31"/>
  <c r="E62" i="31"/>
  <c r="E63" i="31"/>
  <c r="E64" i="31"/>
  <c r="E65" i="31"/>
  <c r="E66" i="31"/>
  <c r="E67" i="31"/>
  <c r="E68" i="31"/>
  <c r="E70" i="31"/>
  <c r="E71" i="31"/>
  <c r="E72" i="31"/>
  <c r="E73" i="31"/>
  <c r="E74" i="31"/>
  <c r="E75" i="31"/>
  <c r="E6" i="30"/>
  <c r="F6" i="30"/>
  <c r="G6" i="30"/>
  <c r="E7" i="30"/>
  <c r="F7" i="30"/>
  <c r="G7" i="30"/>
  <c r="H7" i="30"/>
  <c r="I7" i="30"/>
  <c r="E8" i="30"/>
  <c r="F8" i="30"/>
  <c r="G8" i="30"/>
  <c r="H8" i="30"/>
  <c r="I8" i="30"/>
  <c r="J8" i="30"/>
  <c r="K8" i="30"/>
  <c r="E9" i="30"/>
  <c r="F9" i="30"/>
  <c r="G9" i="30"/>
  <c r="H9" i="30"/>
  <c r="I9" i="30"/>
  <c r="J9" i="30"/>
  <c r="K9" i="30"/>
  <c r="E10" i="30"/>
  <c r="F10" i="30"/>
  <c r="G10" i="30"/>
  <c r="H10" i="30"/>
  <c r="I10" i="30"/>
  <c r="J10" i="30"/>
  <c r="K10" i="30"/>
  <c r="E11" i="30"/>
  <c r="F11" i="30"/>
  <c r="G11" i="30"/>
  <c r="H11" i="30"/>
  <c r="I11" i="30"/>
  <c r="J11" i="30"/>
  <c r="K11" i="30"/>
  <c r="E12" i="30"/>
  <c r="F12" i="30"/>
  <c r="G12" i="30"/>
  <c r="H12" i="30"/>
  <c r="I12" i="30"/>
  <c r="J12" i="30"/>
  <c r="K12" i="30"/>
  <c r="E13" i="30"/>
  <c r="F13" i="30"/>
  <c r="G13" i="30"/>
  <c r="H13" i="30"/>
  <c r="I13" i="30"/>
  <c r="E14" i="30"/>
  <c r="F14" i="30"/>
  <c r="G14" i="30"/>
  <c r="H14" i="30"/>
  <c r="I14" i="30"/>
  <c r="J14" i="30"/>
  <c r="K14" i="30"/>
  <c r="E15" i="30"/>
  <c r="F15" i="30"/>
  <c r="G15" i="30"/>
  <c r="H15" i="30"/>
  <c r="I15" i="30"/>
  <c r="J15" i="30"/>
  <c r="K15" i="30"/>
  <c r="E16" i="30"/>
  <c r="F16" i="30"/>
  <c r="G16" i="30"/>
  <c r="H16" i="30"/>
  <c r="I16" i="30"/>
  <c r="E17" i="30"/>
  <c r="F17" i="30"/>
  <c r="G17" i="30"/>
  <c r="H17" i="30"/>
  <c r="I17" i="30"/>
  <c r="J17" i="30"/>
  <c r="K17" i="30"/>
  <c r="E18" i="30"/>
  <c r="F18" i="30"/>
  <c r="G18" i="30"/>
  <c r="H18" i="30"/>
  <c r="I18" i="30"/>
  <c r="J18" i="30"/>
  <c r="K18" i="30"/>
  <c r="E19" i="30"/>
  <c r="F19" i="30"/>
  <c r="G19" i="30"/>
  <c r="H19" i="30"/>
  <c r="I19" i="30"/>
  <c r="J19" i="30"/>
  <c r="K19" i="30"/>
  <c r="E20" i="30"/>
  <c r="F20" i="30"/>
  <c r="G20" i="30"/>
  <c r="H20" i="30"/>
  <c r="I20" i="30"/>
  <c r="J20" i="30"/>
  <c r="K20" i="30"/>
  <c r="E21" i="30"/>
  <c r="F21" i="30"/>
  <c r="G21" i="30"/>
  <c r="H21" i="30"/>
  <c r="I21" i="30"/>
  <c r="J21" i="30"/>
  <c r="K21" i="30"/>
  <c r="E22" i="30"/>
  <c r="F22" i="30"/>
  <c r="G22" i="30"/>
  <c r="H22" i="30"/>
  <c r="I22" i="30"/>
  <c r="J22" i="30"/>
  <c r="K22" i="30"/>
  <c r="E23" i="30"/>
  <c r="F23" i="30"/>
  <c r="G23" i="30"/>
  <c r="H23" i="30"/>
  <c r="I23" i="30"/>
  <c r="E24" i="30"/>
  <c r="F24" i="30"/>
  <c r="G24" i="30"/>
  <c r="H24" i="30"/>
  <c r="I24" i="30"/>
  <c r="J24" i="30"/>
  <c r="K24" i="30"/>
  <c r="E25" i="30"/>
  <c r="F25" i="30"/>
  <c r="G25" i="30"/>
  <c r="H25" i="30"/>
  <c r="I25" i="30"/>
  <c r="J25" i="30"/>
  <c r="K25" i="30"/>
  <c r="E28" i="30"/>
  <c r="F28" i="30"/>
  <c r="G28" i="30"/>
  <c r="H28" i="30"/>
  <c r="I28" i="30"/>
  <c r="E29" i="30"/>
  <c r="F29" i="30"/>
  <c r="G29" i="30"/>
  <c r="H29" i="30"/>
  <c r="I29" i="30"/>
  <c r="J29" i="30"/>
  <c r="K29" i="30"/>
  <c r="E30" i="30"/>
  <c r="F30" i="30"/>
  <c r="G30" i="30"/>
  <c r="H30" i="30"/>
  <c r="I30" i="30"/>
  <c r="J30" i="30"/>
  <c r="K30" i="30"/>
  <c r="E31" i="30"/>
  <c r="F31" i="30"/>
  <c r="G31" i="30"/>
  <c r="H31" i="30"/>
  <c r="I31" i="30"/>
  <c r="J31" i="30"/>
  <c r="K31" i="30"/>
  <c r="E32" i="30"/>
  <c r="F32" i="30"/>
  <c r="G32" i="30"/>
  <c r="H32" i="30"/>
  <c r="I32" i="30"/>
  <c r="J32" i="30"/>
  <c r="K32" i="30"/>
  <c r="E33" i="30"/>
  <c r="F33" i="30"/>
  <c r="G33" i="30"/>
  <c r="H33" i="30"/>
  <c r="I33" i="30"/>
  <c r="J33" i="30"/>
  <c r="K33" i="30"/>
  <c r="E34" i="30"/>
  <c r="F34" i="30"/>
  <c r="G34" i="30"/>
  <c r="H34" i="30"/>
  <c r="I34" i="30"/>
  <c r="J34" i="30"/>
  <c r="K34" i="30"/>
  <c r="E35" i="30"/>
  <c r="F35" i="30"/>
  <c r="G35" i="30"/>
  <c r="H35" i="30"/>
  <c r="I35" i="30"/>
  <c r="J35" i="30"/>
  <c r="K35" i="30"/>
  <c r="E36" i="30"/>
  <c r="F36" i="30"/>
  <c r="G36" i="30"/>
  <c r="H36" i="30"/>
  <c r="I36" i="30"/>
  <c r="J36" i="30"/>
  <c r="K36" i="30"/>
  <c r="E37" i="30"/>
  <c r="F37" i="30"/>
  <c r="G37" i="30"/>
  <c r="H37" i="30"/>
  <c r="I37" i="30"/>
  <c r="J37" i="30"/>
  <c r="K37" i="30"/>
  <c r="E38" i="30"/>
  <c r="F38" i="30"/>
  <c r="G38" i="30"/>
  <c r="H38" i="30"/>
  <c r="I38" i="30"/>
  <c r="J38" i="30"/>
  <c r="K38" i="30"/>
  <c r="E40" i="30"/>
  <c r="F40" i="30"/>
  <c r="G40" i="30"/>
  <c r="H40" i="30"/>
  <c r="I40" i="30"/>
  <c r="E41" i="30"/>
  <c r="F41" i="30"/>
  <c r="G41" i="30"/>
  <c r="H41" i="30"/>
  <c r="I41" i="30"/>
  <c r="J41" i="30"/>
  <c r="K41" i="30"/>
  <c r="E42" i="30"/>
  <c r="F42" i="30"/>
  <c r="G42" i="30"/>
  <c r="H42" i="30"/>
  <c r="I42" i="30"/>
  <c r="J42" i="30"/>
  <c r="K42" i="30"/>
  <c r="E43" i="30"/>
  <c r="F43" i="30"/>
  <c r="G43" i="30"/>
  <c r="H43" i="30"/>
  <c r="I43" i="30"/>
  <c r="J43" i="30"/>
  <c r="K43" i="30"/>
  <c r="E44" i="30"/>
  <c r="F44" i="30"/>
  <c r="G44" i="30"/>
  <c r="H44" i="30"/>
  <c r="I44" i="30"/>
  <c r="J44" i="30"/>
  <c r="K44" i="30"/>
  <c r="E45" i="30"/>
  <c r="F45" i="30"/>
  <c r="G45" i="30"/>
  <c r="H45" i="30"/>
  <c r="I45" i="30"/>
  <c r="J45" i="30"/>
  <c r="K45" i="30"/>
  <c r="E46" i="30"/>
  <c r="F46" i="30"/>
  <c r="G46" i="30"/>
  <c r="H46" i="30"/>
  <c r="I46" i="30"/>
  <c r="J46" i="30"/>
  <c r="K46" i="30"/>
  <c r="E47" i="30"/>
  <c r="F47" i="30"/>
  <c r="G47" i="30"/>
  <c r="H47" i="30"/>
  <c r="I47" i="30"/>
  <c r="J47" i="30"/>
  <c r="K47" i="30"/>
  <c r="E48" i="30"/>
  <c r="F48" i="30"/>
  <c r="G48" i="30"/>
  <c r="H48" i="30"/>
  <c r="I48" i="30"/>
  <c r="J48" i="30"/>
  <c r="K48" i="30"/>
  <c r="E49" i="30"/>
  <c r="F49" i="30"/>
  <c r="G49" i="30"/>
  <c r="H49" i="30"/>
  <c r="I49" i="30"/>
  <c r="J49" i="30"/>
  <c r="K49" i="30"/>
  <c r="E50" i="30"/>
  <c r="F50" i="30"/>
  <c r="G50" i="30"/>
  <c r="H50" i="30"/>
  <c r="I50" i="30"/>
  <c r="J50" i="30"/>
  <c r="K50" i="30"/>
  <c r="E51" i="30"/>
  <c r="F51" i="30"/>
  <c r="G51" i="30"/>
  <c r="H51" i="30"/>
  <c r="I51" i="30"/>
  <c r="J51" i="30"/>
  <c r="K51" i="30"/>
  <c r="E59" i="30"/>
  <c r="E60" i="30"/>
  <c r="E62" i="30"/>
  <c r="E63" i="30"/>
  <c r="E64" i="30"/>
  <c r="E65" i="30"/>
  <c r="E66" i="30"/>
  <c r="E67" i="30"/>
  <c r="E68" i="30"/>
  <c r="E70" i="30"/>
  <c r="E71" i="30"/>
  <c r="E72" i="30"/>
  <c r="E73" i="30"/>
  <c r="E74" i="30"/>
  <c r="E75" i="30"/>
  <c r="E6" i="29"/>
  <c r="F6" i="29"/>
  <c r="G6" i="29"/>
  <c r="E7" i="29"/>
  <c r="F7" i="29"/>
  <c r="G7" i="29"/>
  <c r="H7" i="29"/>
  <c r="I7" i="29"/>
  <c r="E8" i="29"/>
  <c r="F8" i="29"/>
  <c r="G8" i="29"/>
  <c r="H8" i="29"/>
  <c r="I8" i="29"/>
  <c r="J8" i="29"/>
  <c r="K8" i="29"/>
  <c r="E9" i="29"/>
  <c r="F9" i="29"/>
  <c r="G9" i="29"/>
  <c r="H9" i="29"/>
  <c r="I9" i="29"/>
  <c r="J9" i="29"/>
  <c r="K9" i="29"/>
  <c r="E10" i="29"/>
  <c r="F10" i="29"/>
  <c r="G10" i="29"/>
  <c r="H10" i="29"/>
  <c r="I10" i="29"/>
  <c r="J10" i="29"/>
  <c r="K10" i="29"/>
  <c r="E11" i="29"/>
  <c r="F11" i="29"/>
  <c r="G11" i="29"/>
  <c r="H11" i="29"/>
  <c r="I11" i="29"/>
  <c r="J11" i="29"/>
  <c r="K11" i="29"/>
  <c r="E12" i="29"/>
  <c r="F12" i="29"/>
  <c r="G12" i="29"/>
  <c r="H12" i="29"/>
  <c r="I12" i="29"/>
  <c r="J12" i="29"/>
  <c r="K12" i="29"/>
  <c r="E13" i="29"/>
  <c r="F13" i="29"/>
  <c r="G13" i="29"/>
  <c r="H13" i="29"/>
  <c r="I13" i="29"/>
  <c r="E14" i="29"/>
  <c r="F14" i="29"/>
  <c r="G14" i="29"/>
  <c r="H14" i="29"/>
  <c r="I14" i="29"/>
  <c r="J14" i="29"/>
  <c r="K14" i="29"/>
  <c r="E15" i="29"/>
  <c r="F15" i="29"/>
  <c r="G15" i="29"/>
  <c r="H15" i="29"/>
  <c r="I15" i="29"/>
  <c r="J15" i="29"/>
  <c r="K15" i="29"/>
  <c r="E16" i="29"/>
  <c r="F16" i="29"/>
  <c r="G16" i="29"/>
  <c r="H16" i="29"/>
  <c r="I16" i="29"/>
  <c r="E17" i="29"/>
  <c r="F17" i="29"/>
  <c r="G17" i="29"/>
  <c r="H17" i="29"/>
  <c r="I17" i="29"/>
  <c r="J17" i="29"/>
  <c r="K17" i="29"/>
  <c r="E18" i="29"/>
  <c r="F18" i="29"/>
  <c r="G18" i="29"/>
  <c r="H18" i="29"/>
  <c r="I18" i="29"/>
  <c r="J18" i="29"/>
  <c r="K18" i="29"/>
  <c r="E19" i="29"/>
  <c r="F19" i="29"/>
  <c r="G19" i="29"/>
  <c r="H19" i="29"/>
  <c r="I19" i="29"/>
  <c r="J19" i="29"/>
  <c r="K19" i="29"/>
  <c r="E20" i="29"/>
  <c r="F20" i="29"/>
  <c r="G20" i="29"/>
  <c r="H20" i="29"/>
  <c r="I20" i="29"/>
  <c r="J20" i="29"/>
  <c r="K20" i="29"/>
  <c r="E21" i="29"/>
  <c r="F21" i="29"/>
  <c r="G21" i="29"/>
  <c r="H21" i="29"/>
  <c r="I21" i="29"/>
  <c r="J21" i="29"/>
  <c r="K21" i="29"/>
  <c r="E22" i="29"/>
  <c r="F22" i="29"/>
  <c r="G22" i="29"/>
  <c r="H22" i="29"/>
  <c r="I22" i="29"/>
  <c r="J22" i="29"/>
  <c r="K22" i="29"/>
  <c r="E23" i="29"/>
  <c r="F23" i="29"/>
  <c r="G23" i="29"/>
  <c r="H23" i="29"/>
  <c r="I23" i="29"/>
  <c r="E24" i="29"/>
  <c r="F24" i="29"/>
  <c r="G24" i="29"/>
  <c r="H24" i="29"/>
  <c r="I24" i="29"/>
  <c r="J24" i="29"/>
  <c r="K24" i="29"/>
  <c r="E25" i="29"/>
  <c r="F25" i="29"/>
  <c r="G25" i="29"/>
  <c r="H25" i="29"/>
  <c r="I25" i="29"/>
  <c r="J25" i="29"/>
  <c r="K25" i="29"/>
  <c r="E28" i="29"/>
  <c r="F28" i="29"/>
  <c r="G28" i="29"/>
  <c r="H28" i="29"/>
  <c r="I28" i="29"/>
  <c r="E29" i="29"/>
  <c r="F29" i="29"/>
  <c r="G29" i="29"/>
  <c r="H29" i="29"/>
  <c r="I29" i="29"/>
  <c r="J29" i="29"/>
  <c r="K29" i="29"/>
  <c r="E30" i="29"/>
  <c r="F30" i="29"/>
  <c r="G30" i="29"/>
  <c r="H30" i="29"/>
  <c r="I30" i="29"/>
  <c r="J30" i="29"/>
  <c r="K30" i="29"/>
  <c r="E31" i="29"/>
  <c r="F31" i="29"/>
  <c r="G31" i="29"/>
  <c r="H31" i="29"/>
  <c r="I31" i="29"/>
  <c r="J31" i="29"/>
  <c r="K31" i="29"/>
  <c r="E32" i="29"/>
  <c r="F32" i="29"/>
  <c r="G32" i="29"/>
  <c r="H32" i="29"/>
  <c r="I32" i="29"/>
  <c r="J32" i="29"/>
  <c r="K32" i="29"/>
  <c r="E33" i="29"/>
  <c r="F33" i="29"/>
  <c r="G33" i="29"/>
  <c r="H33" i="29"/>
  <c r="I33" i="29"/>
  <c r="J33" i="29"/>
  <c r="K33" i="29"/>
  <c r="E34" i="29"/>
  <c r="F34" i="29"/>
  <c r="G34" i="29"/>
  <c r="H34" i="29"/>
  <c r="I34" i="29"/>
  <c r="J34" i="29"/>
  <c r="K34" i="29"/>
  <c r="E35" i="29"/>
  <c r="F35" i="29"/>
  <c r="G35" i="29"/>
  <c r="H35" i="29"/>
  <c r="I35" i="29"/>
  <c r="J35" i="29"/>
  <c r="K35" i="29"/>
  <c r="E36" i="29"/>
  <c r="F36" i="29"/>
  <c r="G36" i="29"/>
  <c r="H36" i="29"/>
  <c r="I36" i="29"/>
  <c r="J36" i="29"/>
  <c r="K36" i="29"/>
  <c r="E37" i="29"/>
  <c r="F37" i="29"/>
  <c r="G37" i="29"/>
  <c r="H37" i="29"/>
  <c r="I37" i="29"/>
  <c r="J37" i="29"/>
  <c r="K37" i="29"/>
  <c r="E38" i="29"/>
  <c r="F38" i="29"/>
  <c r="G38" i="29"/>
  <c r="H38" i="29"/>
  <c r="I38" i="29"/>
  <c r="J38" i="29"/>
  <c r="K38" i="29"/>
  <c r="E40" i="29"/>
  <c r="F40" i="29"/>
  <c r="G40" i="29"/>
  <c r="H40" i="29"/>
  <c r="I40" i="29"/>
  <c r="E41" i="29"/>
  <c r="F41" i="29"/>
  <c r="G41" i="29"/>
  <c r="H41" i="29"/>
  <c r="I41" i="29"/>
  <c r="J41" i="29"/>
  <c r="K41" i="29"/>
  <c r="E42" i="29"/>
  <c r="F42" i="29"/>
  <c r="G42" i="29"/>
  <c r="H42" i="29"/>
  <c r="I42" i="29"/>
  <c r="J42" i="29"/>
  <c r="K42" i="29"/>
  <c r="E43" i="29"/>
  <c r="F43" i="29"/>
  <c r="G43" i="29"/>
  <c r="H43" i="29"/>
  <c r="I43" i="29"/>
  <c r="J43" i="29"/>
  <c r="K43" i="29"/>
  <c r="E44" i="29"/>
  <c r="F44" i="29"/>
  <c r="G44" i="29"/>
  <c r="H44" i="29"/>
  <c r="I44" i="29"/>
  <c r="J44" i="29"/>
  <c r="K44" i="29"/>
  <c r="E45" i="29"/>
  <c r="F45" i="29"/>
  <c r="G45" i="29"/>
  <c r="H45" i="29"/>
  <c r="I45" i="29"/>
  <c r="J45" i="29"/>
  <c r="K45" i="29"/>
  <c r="E46" i="29"/>
  <c r="F46" i="29"/>
  <c r="G46" i="29"/>
  <c r="H46" i="29"/>
  <c r="I46" i="29"/>
  <c r="J46" i="29"/>
  <c r="K46" i="29"/>
  <c r="E47" i="29"/>
  <c r="F47" i="29"/>
  <c r="G47" i="29"/>
  <c r="H47" i="29"/>
  <c r="I47" i="29"/>
  <c r="J47" i="29"/>
  <c r="K47" i="29"/>
  <c r="E48" i="29"/>
  <c r="F48" i="29"/>
  <c r="G48" i="29"/>
  <c r="H48" i="29"/>
  <c r="I48" i="29"/>
  <c r="J48" i="29"/>
  <c r="K48" i="29"/>
  <c r="E49" i="29"/>
  <c r="F49" i="29"/>
  <c r="G49" i="29"/>
  <c r="H49" i="29"/>
  <c r="I49" i="29"/>
  <c r="J49" i="29"/>
  <c r="K49" i="29"/>
  <c r="E50" i="29"/>
  <c r="F50" i="29"/>
  <c r="G50" i="29"/>
  <c r="H50" i="29"/>
  <c r="I50" i="29"/>
  <c r="J50" i="29"/>
  <c r="K50" i="29"/>
  <c r="E51" i="29"/>
  <c r="F51" i="29"/>
  <c r="G51" i="29"/>
  <c r="H51" i="29"/>
  <c r="I51" i="29"/>
  <c r="J51" i="29"/>
  <c r="K51" i="29"/>
  <c r="E59" i="29"/>
  <c r="E60" i="29"/>
  <c r="E62" i="29"/>
  <c r="E63" i="29"/>
  <c r="E64" i="29"/>
  <c r="E65" i="29"/>
  <c r="E66" i="29"/>
  <c r="E67" i="29"/>
  <c r="E68" i="29"/>
  <c r="E70" i="29"/>
  <c r="E71" i="29"/>
  <c r="E72" i="29"/>
  <c r="E73" i="29"/>
  <c r="E74" i="29"/>
  <c r="E75" i="29"/>
  <c r="E6" i="28"/>
  <c r="F6" i="28"/>
  <c r="G6" i="28"/>
  <c r="E7" i="28"/>
  <c r="F7" i="28"/>
  <c r="G7" i="28"/>
  <c r="H7" i="28"/>
  <c r="I7" i="28"/>
  <c r="E8" i="28"/>
  <c r="F8" i="28"/>
  <c r="G8" i="28"/>
  <c r="H8" i="28"/>
  <c r="I8" i="28"/>
  <c r="J8" i="28"/>
  <c r="K8" i="28"/>
  <c r="E9" i="28"/>
  <c r="F9" i="28"/>
  <c r="G9" i="28"/>
  <c r="H9" i="28"/>
  <c r="I9" i="28"/>
  <c r="J9" i="28"/>
  <c r="K9" i="28"/>
  <c r="E10" i="28"/>
  <c r="F10" i="28"/>
  <c r="G10" i="28"/>
  <c r="H10" i="28"/>
  <c r="I10" i="28"/>
  <c r="J10" i="28"/>
  <c r="K10" i="28"/>
  <c r="E11" i="28"/>
  <c r="F11" i="28"/>
  <c r="G11" i="28"/>
  <c r="H11" i="28"/>
  <c r="I11" i="28"/>
  <c r="J11" i="28"/>
  <c r="K11" i="28"/>
  <c r="E12" i="28"/>
  <c r="F12" i="28"/>
  <c r="G12" i="28"/>
  <c r="H12" i="28"/>
  <c r="I12" i="28"/>
  <c r="J12" i="28"/>
  <c r="K12" i="28"/>
  <c r="E13" i="28"/>
  <c r="F13" i="28"/>
  <c r="G13" i="28"/>
  <c r="H13" i="28"/>
  <c r="I13" i="28"/>
  <c r="E14" i="28"/>
  <c r="F14" i="28"/>
  <c r="G14" i="28"/>
  <c r="H14" i="28"/>
  <c r="I14" i="28"/>
  <c r="J14" i="28"/>
  <c r="K14" i="28"/>
  <c r="E15" i="28"/>
  <c r="F15" i="28"/>
  <c r="G15" i="28"/>
  <c r="H15" i="28"/>
  <c r="I15" i="28"/>
  <c r="J15" i="28"/>
  <c r="K15" i="28"/>
  <c r="E16" i="28"/>
  <c r="F16" i="28"/>
  <c r="G16" i="28"/>
  <c r="H16" i="28"/>
  <c r="I16" i="28"/>
  <c r="E17" i="28"/>
  <c r="F17" i="28"/>
  <c r="G17" i="28"/>
  <c r="H17" i="28"/>
  <c r="I17" i="28"/>
  <c r="J17" i="28"/>
  <c r="K17" i="28"/>
  <c r="E18" i="28"/>
  <c r="F18" i="28"/>
  <c r="G18" i="28"/>
  <c r="H18" i="28"/>
  <c r="I18" i="28"/>
  <c r="J18" i="28"/>
  <c r="K18" i="28"/>
  <c r="E19" i="28"/>
  <c r="F19" i="28"/>
  <c r="G19" i="28"/>
  <c r="H19" i="28"/>
  <c r="I19" i="28"/>
  <c r="J19" i="28"/>
  <c r="K19" i="28"/>
  <c r="E20" i="28"/>
  <c r="F20" i="28"/>
  <c r="G20" i="28"/>
  <c r="H20" i="28"/>
  <c r="I20" i="28"/>
  <c r="J20" i="28"/>
  <c r="K20" i="28"/>
  <c r="E21" i="28"/>
  <c r="F21" i="28"/>
  <c r="G21" i="28"/>
  <c r="H21" i="28"/>
  <c r="I21" i="28"/>
  <c r="J21" i="28"/>
  <c r="K21" i="28"/>
  <c r="E22" i="28"/>
  <c r="F22" i="28"/>
  <c r="G22" i="28"/>
  <c r="H22" i="28"/>
  <c r="I22" i="28"/>
  <c r="J22" i="28"/>
  <c r="K22" i="28"/>
  <c r="E23" i="28"/>
  <c r="F23" i="28"/>
  <c r="G23" i="28"/>
  <c r="H23" i="28"/>
  <c r="I23" i="28"/>
  <c r="E24" i="28"/>
  <c r="F24" i="28"/>
  <c r="G24" i="28"/>
  <c r="H24" i="28"/>
  <c r="I24" i="28"/>
  <c r="J24" i="28"/>
  <c r="K24" i="28"/>
  <c r="E25" i="28"/>
  <c r="F25" i="28"/>
  <c r="G25" i="28"/>
  <c r="H25" i="28"/>
  <c r="I25" i="28"/>
  <c r="J25" i="28"/>
  <c r="K25" i="28"/>
  <c r="E28" i="28"/>
  <c r="F28" i="28"/>
  <c r="G28" i="28"/>
  <c r="H28" i="28"/>
  <c r="I28" i="28"/>
  <c r="E29" i="28"/>
  <c r="F29" i="28"/>
  <c r="G29" i="28"/>
  <c r="H29" i="28"/>
  <c r="I29" i="28"/>
  <c r="J29" i="28"/>
  <c r="K29" i="28"/>
  <c r="E30" i="28"/>
  <c r="F30" i="28"/>
  <c r="G30" i="28"/>
  <c r="H30" i="28"/>
  <c r="I30" i="28"/>
  <c r="J30" i="28"/>
  <c r="K30" i="28"/>
  <c r="E31" i="28"/>
  <c r="F31" i="28"/>
  <c r="G31" i="28"/>
  <c r="H31" i="28"/>
  <c r="I31" i="28"/>
  <c r="J31" i="28"/>
  <c r="K31" i="28"/>
  <c r="E32" i="28"/>
  <c r="F32" i="28"/>
  <c r="G32" i="28"/>
  <c r="H32" i="28"/>
  <c r="I32" i="28"/>
  <c r="J32" i="28"/>
  <c r="K32" i="28"/>
  <c r="E33" i="28"/>
  <c r="F33" i="28"/>
  <c r="G33" i="28"/>
  <c r="H33" i="28"/>
  <c r="I33" i="28"/>
  <c r="J33" i="28"/>
  <c r="K33" i="28"/>
  <c r="E34" i="28"/>
  <c r="F34" i="28"/>
  <c r="G34" i="28"/>
  <c r="H34" i="28"/>
  <c r="I34" i="28"/>
  <c r="J34" i="28"/>
  <c r="K34" i="28"/>
  <c r="E35" i="28"/>
  <c r="F35" i="28"/>
  <c r="G35" i="28"/>
  <c r="H35" i="28"/>
  <c r="I35" i="28"/>
  <c r="J35" i="28"/>
  <c r="K35" i="28"/>
  <c r="E36" i="28"/>
  <c r="F36" i="28"/>
  <c r="G36" i="28"/>
  <c r="H36" i="28"/>
  <c r="I36" i="28"/>
  <c r="J36" i="28"/>
  <c r="K36" i="28"/>
  <c r="E37" i="28"/>
  <c r="F37" i="28"/>
  <c r="G37" i="28"/>
  <c r="H37" i="28"/>
  <c r="I37" i="28"/>
  <c r="J37" i="28"/>
  <c r="K37" i="28"/>
  <c r="E38" i="28"/>
  <c r="F38" i="28"/>
  <c r="G38" i="28"/>
  <c r="H38" i="28"/>
  <c r="I38" i="28"/>
  <c r="J38" i="28"/>
  <c r="K38" i="28"/>
  <c r="E40" i="28"/>
  <c r="F40" i="28"/>
  <c r="G40" i="28"/>
  <c r="H40" i="28"/>
  <c r="I40" i="28"/>
  <c r="E41" i="28"/>
  <c r="F41" i="28"/>
  <c r="G41" i="28"/>
  <c r="H41" i="28"/>
  <c r="I41" i="28"/>
  <c r="J41" i="28"/>
  <c r="K41" i="28"/>
  <c r="E42" i="28"/>
  <c r="F42" i="28"/>
  <c r="G42" i="28"/>
  <c r="H42" i="28"/>
  <c r="I42" i="28"/>
  <c r="J42" i="28"/>
  <c r="K42" i="28"/>
  <c r="E43" i="28"/>
  <c r="F43" i="28"/>
  <c r="G43" i="28"/>
  <c r="H43" i="28"/>
  <c r="I43" i="28"/>
  <c r="J43" i="28"/>
  <c r="K43" i="28"/>
  <c r="E44" i="28"/>
  <c r="F44" i="28"/>
  <c r="G44" i="28"/>
  <c r="H44" i="28"/>
  <c r="I44" i="28"/>
  <c r="J44" i="28"/>
  <c r="K44" i="28"/>
  <c r="E45" i="28"/>
  <c r="F45" i="28"/>
  <c r="G45" i="28"/>
  <c r="H45" i="28"/>
  <c r="I45" i="28"/>
  <c r="J45" i="28"/>
  <c r="K45" i="28"/>
  <c r="E46" i="28"/>
  <c r="F46" i="28"/>
  <c r="G46" i="28"/>
  <c r="H46" i="28"/>
  <c r="I46" i="28"/>
  <c r="J46" i="28"/>
  <c r="K46" i="28"/>
  <c r="E47" i="28"/>
  <c r="F47" i="28"/>
  <c r="G47" i="28"/>
  <c r="H47" i="28"/>
  <c r="I47" i="28"/>
  <c r="J47" i="28"/>
  <c r="K47" i="28"/>
  <c r="E48" i="28"/>
  <c r="F48" i="28"/>
  <c r="G48" i="28"/>
  <c r="H48" i="28"/>
  <c r="I48" i="28"/>
  <c r="J48" i="28"/>
  <c r="K48" i="28"/>
  <c r="E49" i="28"/>
  <c r="F49" i="28"/>
  <c r="G49" i="28"/>
  <c r="H49" i="28"/>
  <c r="I49" i="28"/>
  <c r="J49" i="28"/>
  <c r="K49" i="28"/>
  <c r="E50" i="28"/>
  <c r="F50" i="28"/>
  <c r="G50" i="28"/>
  <c r="H50" i="28"/>
  <c r="I50" i="28"/>
  <c r="J50" i="28"/>
  <c r="K50" i="28"/>
  <c r="E51" i="28"/>
  <c r="F51" i="28"/>
  <c r="G51" i="28"/>
  <c r="H51" i="28"/>
  <c r="I51" i="28"/>
  <c r="J51" i="28"/>
  <c r="K51" i="28"/>
  <c r="E59" i="28"/>
  <c r="E60" i="28"/>
  <c r="E62" i="28"/>
  <c r="E63" i="28"/>
  <c r="E64" i="28"/>
  <c r="E65" i="28"/>
  <c r="E66" i="28"/>
  <c r="E67" i="28"/>
  <c r="E68" i="28"/>
  <c r="E70" i="28"/>
  <c r="E71" i="28"/>
  <c r="E72" i="28"/>
  <c r="E73" i="28"/>
  <c r="E74" i="28"/>
  <c r="E75" i="28"/>
  <c r="E6" i="27"/>
  <c r="F6" i="27"/>
  <c r="G6" i="27"/>
  <c r="E7" i="27"/>
  <c r="F7" i="27"/>
  <c r="G7" i="27"/>
  <c r="H7" i="27"/>
  <c r="I7" i="27"/>
  <c r="E8" i="27"/>
  <c r="F8" i="27"/>
  <c r="G8" i="27"/>
  <c r="H8" i="27"/>
  <c r="I8" i="27"/>
  <c r="J8" i="27"/>
  <c r="K8" i="27"/>
  <c r="E9" i="27"/>
  <c r="F9" i="27"/>
  <c r="G9" i="27"/>
  <c r="H9" i="27"/>
  <c r="I9" i="27"/>
  <c r="J9" i="27"/>
  <c r="K9" i="27"/>
  <c r="E10" i="27"/>
  <c r="F10" i="27"/>
  <c r="G10" i="27"/>
  <c r="H10" i="27"/>
  <c r="I10" i="27"/>
  <c r="J10" i="27"/>
  <c r="K10" i="27"/>
  <c r="E11" i="27"/>
  <c r="F11" i="27"/>
  <c r="G11" i="27"/>
  <c r="H11" i="27"/>
  <c r="I11" i="27"/>
  <c r="J11" i="27"/>
  <c r="K11" i="27"/>
  <c r="E12" i="27"/>
  <c r="F12" i="27"/>
  <c r="G12" i="27"/>
  <c r="H12" i="27"/>
  <c r="I12" i="27"/>
  <c r="J12" i="27"/>
  <c r="K12" i="27"/>
  <c r="E13" i="27"/>
  <c r="F13" i="27"/>
  <c r="G13" i="27"/>
  <c r="H13" i="27"/>
  <c r="I13" i="27"/>
  <c r="E14" i="27"/>
  <c r="F14" i="27"/>
  <c r="G14" i="27"/>
  <c r="H14" i="27"/>
  <c r="I14" i="27"/>
  <c r="J14" i="27"/>
  <c r="K14" i="27"/>
  <c r="E15" i="27"/>
  <c r="F15" i="27"/>
  <c r="G15" i="27"/>
  <c r="H15" i="27"/>
  <c r="I15" i="27"/>
  <c r="J15" i="27"/>
  <c r="K15" i="27"/>
  <c r="E16" i="27"/>
  <c r="F16" i="27"/>
  <c r="G16" i="27"/>
  <c r="H16" i="27"/>
  <c r="I16" i="27"/>
  <c r="E17" i="27"/>
  <c r="F17" i="27"/>
  <c r="G17" i="27"/>
  <c r="H17" i="27"/>
  <c r="I17" i="27"/>
  <c r="J17" i="27"/>
  <c r="K17" i="27"/>
  <c r="E18" i="27"/>
  <c r="F18" i="27"/>
  <c r="G18" i="27"/>
  <c r="H18" i="27"/>
  <c r="I18" i="27"/>
  <c r="J18" i="27"/>
  <c r="K18" i="27"/>
  <c r="E19" i="27"/>
  <c r="F19" i="27"/>
  <c r="G19" i="27"/>
  <c r="H19" i="27"/>
  <c r="I19" i="27"/>
  <c r="J19" i="27"/>
  <c r="K19" i="27"/>
  <c r="E20" i="27"/>
  <c r="F20" i="27"/>
  <c r="G20" i="27"/>
  <c r="H20" i="27"/>
  <c r="I20" i="27"/>
  <c r="J20" i="27"/>
  <c r="K20" i="27"/>
  <c r="E21" i="27"/>
  <c r="F21" i="27"/>
  <c r="G21" i="27"/>
  <c r="H21" i="27"/>
  <c r="I21" i="27"/>
  <c r="J21" i="27"/>
  <c r="K21" i="27"/>
  <c r="E22" i="27"/>
  <c r="F22" i="27"/>
  <c r="G22" i="27"/>
  <c r="H22" i="27"/>
  <c r="I22" i="27"/>
  <c r="J22" i="27"/>
  <c r="K22" i="27"/>
  <c r="E23" i="27"/>
  <c r="F23" i="27"/>
  <c r="G23" i="27"/>
  <c r="H23" i="27"/>
  <c r="I23" i="27"/>
  <c r="E24" i="27"/>
  <c r="F24" i="27"/>
  <c r="G24" i="27"/>
  <c r="H24" i="27"/>
  <c r="I24" i="27"/>
  <c r="J24" i="27"/>
  <c r="K24" i="27"/>
  <c r="E25" i="27"/>
  <c r="F25" i="27"/>
  <c r="G25" i="27"/>
  <c r="H25" i="27"/>
  <c r="I25" i="27"/>
  <c r="J25" i="27"/>
  <c r="K25" i="27"/>
  <c r="E28" i="27"/>
  <c r="F28" i="27"/>
  <c r="G28" i="27"/>
  <c r="H28" i="27"/>
  <c r="I28" i="27"/>
  <c r="E29" i="27"/>
  <c r="F29" i="27"/>
  <c r="G29" i="27"/>
  <c r="H29" i="27"/>
  <c r="I29" i="27"/>
  <c r="J29" i="27"/>
  <c r="K29" i="27"/>
  <c r="E30" i="27"/>
  <c r="F30" i="27"/>
  <c r="G30" i="27"/>
  <c r="H30" i="27"/>
  <c r="I30" i="27"/>
  <c r="J30" i="27"/>
  <c r="K30" i="27"/>
  <c r="E31" i="27"/>
  <c r="F31" i="27"/>
  <c r="G31" i="27"/>
  <c r="H31" i="27"/>
  <c r="I31" i="27"/>
  <c r="J31" i="27"/>
  <c r="K31" i="27"/>
  <c r="E32" i="27"/>
  <c r="F32" i="27"/>
  <c r="G32" i="27"/>
  <c r="H32" i="27"/>
  <c r="I32" i="27"/>
  <c r="J32" i="27"/>
  <c r="K32" i="27"/>
  <c r="E33" i="27"/>
  <c r="F33" i="27"/>
  <c r="G33" i="27"/>
  <c r="H33" i="27"/>
  <c r="I33" i="27"/>
  <c r="J33" i="27"/>
  <c r="K33" i="27"/>
  <c r="E34" i="27"/>
  <c r="F34" i="27"/>
  <c r="G34" i="27"/>
  <c r="H34" i="27"/>
  <c r="I34" i="27"/>
  <c r="J34" i="27"/>
  <c r="K34" i="27"/>
  <c r="E35" i="27"/>
  <c r="F35" i="27"/>
  <c r="G35" i="27"/>
  <c r="H35" i="27"/>
  <c r="I35" i="27"/>
  <c r="J35" i="27"/>
  <c r="K35" i="27"/>
  <c r="E36" i="27"/>
  <c r="F36" i="27"/>
  <c r="G36" i="27"/>
  <c r="H36" i="27"/>
  <c r="I36" i="27"/>
  <c r="J36" i="27"/>
  <c r="K36" i="27"/>
  <c r="E37" i="27"/>
  <c r="F37" i="27"/>
  <c r="G37" i="27"/>
  <c r="H37" i="27"/>
  <c r="I37" i="27"/>
  <c r="J37" i="27"/>
  <c r="K37" i="27"/>
  <c r="E38" i="27"/>
  <c r="F38" i="27"/>
  <c r="G38" i="27"/>
  <c r="H38" i="27"/>
  <c r="I38" i="27"/>
  <c r="J38" i="27"/>
  <c r="K38" i="27"/>
  <c r="E40" i="27"/>
  <c r="F40" i="27"/>
  <c r="G40" i="27"/>
  <c r="H40" i="27"/>
  <c r="I40" i="27"/>
  <c r="E41" i="27"/>
  <c r="F41" i="27"/>
  <c r="G41" i="27"/>
  <c r="H41" i="27"/>
  <c r="I41" i="27"/>
  <c r="J41" i="27"/>
  <c r="K41" i="27"/>
  <c r="E42" i="27"/>
  <c r="F42" i="27"/>
  <c r="G42" i="27"/>
  <c r="H42" i="27"/>
  <c r="I42" i="27"/>
  <c r="J42" i="27"/>
  <c r="K42" i="27"/>
  <c r="E43" i="27"/>
  <c r="F43" i="27"/>
  <c r="G43" i="27"/>
  <c r="H43" i="27"/>
  <c r="I43" i="27"/>
  <c r="J43" i="27"/>
  <c r="K43" i="27"/>
  <c r="E44" i="27"/>
  <c r="F44" i="27"/>
  <c r="G44" i="27"/>
  <c r="H44" i="27"/>
  <c r="I44" i="27"/>
  <c r="J44" i="27"/>
  <c r="K44" i="27"/>
  <c r="E45" i="27"/>
  <c r="F45" i="27"/>
  <c r="G45" i="27"/>
  <c r="H45" i="27"/>
  <c r="I45" i="27"/>
  <c r="J45" i="27"/>
  <c r="K45" i="27"/>
  <c r="E46" i="27"/>
  <c r="F46" i="27"/>
  <c r="G46" i="27"/>
  <c r="H46" i="27"/>
  <c r="I46" i="27"/>
  <c r="J46" i="27"/>
  <c r="K46" i="27"/>
  <c r="E47" i="27"/>
  <c r="F47" i="27"/>
  <c r="G47" i="27"/>
  <c r="H47" i="27"/>
  <c r="I47" i="27"/>
  <c r="J47" i="27"/>
  <c r="K47" i="27"/>
  <c r="E48" i="27"/>
  <c r="F48" i="27"/>
  <c r="G48" i="27"/>
  <c r="H48" i="27"/>
  <c r="I48" i="27"/>
  <c r="J48" i="27"/>
  <c r="K48" i="27"/>
  <c r="E49" i="27"/>
  <c r="F49" i="27"/>
  <c r="G49" i="27"/>
  <c r="H49" i="27"/>
  <c r="I49" i="27"/>
  <c r="J49" i="27"/>
  <c r="K49" i="27"/>
  <c r="E50" i="27"/>
  <c r="F50" i="27"/>
  <c r="G50" i="27"/>
  <c r="H50" i="27"/>
  <c r="I50" i="27"/>
  <c r="J50" i="27"/>
  <c r="K50" i="27"/>
  <c r="E51" i="27"/>
  <c r="F51" i="27"/>
  <c r="G51" i="27"/>
  <c r="H51" i="27"/>
  <c r="I51" i="27"/>
  <c r="J51" i="27"/>
  <c r="K51" i="27"/>
  <c r="E59" i="27"/>
  <c r="E60" i="27"/>
  <c r="E62" i="27"/>
  <c r="E63" i="27"/>
  <c r="E64" i="27"/>
  <c r="E65" i="27"/>
  <c r="E66" i="27"/>
  <c r="E67" i="27"/>
  <c r="E68" i="27"/>
  <c r="E70" i="27"/>
  <c r="E71" i="27"/>
  <c r="E72" i="27"/>
  <c r="E73" i="27"/>
  <c r="E74" i="27"/>
  <c r="E75" i="27"/>
  <c r="E6" i="25"/>
  <c r="F6" i="25"/>
  <c r="G6" i="25"/>
  <c r="E7" i="25"/>
  <c r="F7" i="25"/>
  <c r="G7" i="25"/>
  <c r="H7" i="25"/>
  <c r="I7" i="25"/>
  <c r="E8" i="25"/>
  <c r="F8" i="25"/>
  <c r="G8" i="25"/>
  <c r="H8" i="25"/>
  <c r="I8" i="25"/>
  <c r="J8" i="25"/>
  <c r="K8" i="25"/>
  <c r="E9" i="25"/>
  <c r="F9" i="25"/>
  <c r="G9" i="25"/>
  <c r="H9" i="25"/>
  <c r="I9" i="25"/>
  <c r="J9" i="25"/>
  <c r="K9" i="25"/>
  <c r="E10" i="25"/>
  <c r="F10" i="25"/>
  <c r="G10" i="25"/>
  <c r="H10" i="25"/>
  <c r="I10" i="25"/>
  <c r="J10" i="25"/>
  <c r="K10" i="25"/>
  <c r="E11" i="25"/>
  <c r="F11" i="25"/>
  <c r="G11" i="25"/>
  <c r="H11" i="25"/>
  <c r="I11" i="25"/>
  <c r="J11" i="25"/>
  <c r="K11" i="25"/>
  <c r="E12" i="25"/>
  <c r="F12" i="25"/>
  <c r="G12" i="25"/>
  <c r="H12" i="25"/>
  <c r="I12" i="25"/>
  <c r="J12" i="25"/>
  <c r="K12" i="25"/>
  <c r="E13" i="25"/>
  <c r="F13" i="25"/>
  <c r="G13" i="25"/>
  <c r="H13" i="25"/>
  <c r="I13" i="25"/>
  <c r="E14" i="25"/>
  <c r="F14" i="25"/>
  <c r="G14" i="25"/>
  <c r="H14" i="25"/>
  <c r="I14" i="25"/>
  <c r="J14" i="25"/>
  <c r="K14" i="25"/>
  <c r="E15" i="25"/>
  <c r="F15" i="25"/>
  <c r="G15" i="25"/>
  <c r="H15" i="25"/>
  <c r="I15" i="25"/>
  <c r="J15" i="25"/>
  <c r="K15" i="25"/>
  <c r="E16" i="25"/>
  <c r="F16" i="25"/>
  <c r="G16" i="25"/>
  <c r="H16" i="25"/>
  <c r="I16" i="25"/>
  <c r="E17" i="25"/>
  <c r="F17" i="25"/>
  <c r="G17" i="25"/>
  <c r="H17" i="25"/>
  <c r="I17" i="25"/>
  <c r="J17" i="25"/>
  <c r="K17" i="25"/>
  <c r="E18" i="25"/>
  <c r="F18" i="25"/>
  <c r="G18" i="25"/>
  <c r="H18" i="25"/>
  <c r="I18" i="25"/>
  <c r="J18" i="25"/>
  <c r="K18" i="25"/>
  <c r="E19" i="25"/>
  <c r="F19" i="25"/>
  <c r="G19" i="25"/>
  <c r="H19" i="25"/>
  <c r="I19" i="25"/>
  <c r="J19" i="25"/>
  <c r="K19" i="25"/>
  <c r="E20" i="25"/>
  <c r="F20" i="25"/>
  <c r="G20" i="25"/>
  <c r="H20" i="25"/>
  <c r="I20" i="25"/>
  <c r="J20" i="25"/>
  <c r="K20" i="25"/>
  <c r="E21" i="25"/>
  <c r="F21" i="25"/>
  <c r="G21" i="25"/>
  <c r="H21" i="25"/>
  <c r="I21" i="25"/>
  <c r="J21" i="25"/>
  <c r="K21" i="25"/>
  <c r="E22" i="25"/>
  <c r="F22" i="25"/>
  <c r="G22" i="25"/>
  <c r="H22" i="25"/>
  <c r="I22" i="25"/>
  <c r="J22" i="25"/>
  <c r="K22" i="25"/>
  <c r="E23" i="25"/>
  <c r="F23" i="25"/>
  <c r="G23" i="25"/>
  <c r="H23" i="25"/>
  <c r="I23" i="25"/>
  <c r="E24" i="25"/>
  <c r="F24" i="25"/>
  <c r="G24" i="25"/>
  <c r="H24" i="25"/>
  <c r="I24" i="25"/>
  <c r="J24" i="25"/>
  <c r="K24" i="25"/>
  <c r="E25" i="25"/>
  <c r="F25" i="25"/>
  <c r="G25" i="25"/>
  <c r="H25" i="25"/>
  <c r="I25" i="25"/>
  <c r="J25" i="25"/>
  <c r="K25" i="25"/>
  <c r="E28" i="25"/>
  <c r="F28" i="25"/>
  <c r="G28" i="25"/>
  <c r="H28" i="25"/>
  <c r="I28" i="25"/>
  <c r="E29" i="25"/>
  <c r="F29" i="25"/>
  <c r="G29" i="25"/>
  <c r="H29" i="25"/>
  <c r="I29" i="25"/>
  <c r="J29" i="25"/>
  <c r="K29" i="25"/>
  <c r="E30" i="25"/>
  <c r="F30" i="25"/>
  <c r="G30" i="25"/>
  <c r="H30" i="25"/>
  <c r="I30" i="25"/>
  <c r="J30" i="25"/>
  <c r="K30" i="25"/>
  <c r="E31" i="25"/>
  <c r="F31" i="25"/>
  <c r="G31" i="25"/>
  <c r="H31" i="25"/>
  <c r="I31" i="25"/>
  <c r="J31" i="25"/>
  <c r="K31" i="25"/>
  <c r="E32" i="25"/>
  <c r="F32" i="25"/>
  <c r="G32" i="25"/>
  <c r="H32" i="25"/>
  <c r="I32" i="25"/>
  <c r="J32" i="25"/>
  <c r="K32" i="25"/>
  <c r="E33" i="25"/>
  <c r="F33" i="25"/>
  <c r="G33" i="25"/>
  <c r="H33" i="25"/>
  <c r="I33" i="25"/>
  <c r="J33" i="25"/>
  <c r="K33" i="25"/>
  <c r="E34" i="25"/>
  <c r="F34" i="25"/>
  <c r="G34" i="25"/>
  <c r="H34" i="25"/>
  <c r="I34" i="25"/>
  <c r="J34" i="25"/>
  <c r="K34" i="25"/>
  <c r="E35" i="25"/>
  <c r="F35" i="25"/>
  <c r="G35" i="25"/>
  <c r="H35" i="25"/>
  <c r="I35" i="25"/>
  <c r="J35" i="25"/>
  <c r="K35" i="25"/>
  <c r="E36" i="25"/>
  <c r="F36" i="25"/>
  <c r="G36" i="25"/>
  <c r="H36" i="25"/>
  <c r="I36" i="25"/>
  <c r="J36" i="25"/>
  <c r="K36" i="25"/>
  <c r="E37" i="25"/>
  <c r="F37" i="25"/>
  <c r="G37" i="25"/>
  <c r="H37" i="25"/>
  <c r="I37" i="25"/>
  <c r="J37" i="25"/>
  <c r="K37" i="25"/>
  <c r="E38" i="25"/>
  <c r="F38" i="25"/>
  <c r="G38" i="25"/>
  <c r="H38" i="25"/>
  <c r="I38" i="25"/>
  <c r="J38" i="25"/>
  <c r="K38" i="25"/>
  <c r="E40" i="25"/>
  <c r="F40" i="25"/>
  <c r="G40" i="25"/>
  <c r="H40" i="25"/>
  <c r="I40" i="25"/>
  <c r="E41" i="25"/>
  <c r="F41" i="25"/>
  <c r="G41" i="25"/>
  <c r="H41" i="25"/>
  <c r="I41" i="25"/>
  <c r="J41" i="25"/>
  <c r="K41" i="25"/>
  <c r="E42" i="25"/>
  <c r="F42" i="25"/>
  <c r="G42" i="25"/>
  <c r="H42" i="25"/>
  <c r="I42" i="25"/>
  <c r="J42" i="25"/>
  <c r="K42" i="25"/>
  <c r="E43" i="25"/>
  <c r="F43" i="25"/>
  <c r="G43" i="25"/>
  <c r="H43" i="25"/>
  <c r="I43" i="25"/>
  <c r="J43" i="25"/>
  <c r="K43" i="25"/>
  <c r="E44" i="25"/>
  <c r="F44" i="25"/>
  <c r="G44" i="25"/>
  <c r="H44" i="25"/>
  <c r="I44" i="25"/>
  <c r="J44" i="25"/>
  <c r="K44" i="25"/>
  <c r="E45" i="25"/>
  <c r="F45" i="25"/>
  <c r="G45" i="25"/>
  <c r="H45" i="25"/>
  <c r="I45" i="25"/>
  <c r="J45" i="25"/>
  <c r="K45" i="25"/>
  <c r="E46" i="25"/>
  <c r="F46" i="25"/>
  <c r="G46" i="25"/>
  <c r="H46" i="25"/>
  <c r="I46" i="25"/>
  <c r="J46" i="25"/>
  <c r="K46" i="25"/>
  <c r="E47" i="25"/>
  <c r="F47" i="25"/>
  <c r="G47" i="25"/>
  <c r="H47" i="25"/>
  <c r="I47" i="25"/>
  <c r="J47" i="25"/>
  <c r="K47" i="25"/>
  <c r="E48" i="25"/>
  <c r="F48" i="25"/>
  <c r="G48" i="25"/>
  <c r="H48" i="25"/>
  <c r="I48" i="25"/>
  <c r="J48" i="25"/>
  <c r="K48" i="25"/>
  <c r="E49" i="25"/>
  <c r="F49" i="25"/>
  <c r="G49" i="25"/>
  <c r="H49" i="25"/>
  <c r="I49" i="25"/>
  <c r="J49" i="25"/>
  <c r="K49" i="25"/>
  <c r="E50" i="25"/>
  <c r="F50" i="25"/>
  <c r="G50" i="25"/>
  <c r="H50" i="25"/>
  <c r="I50" i="25"/>
  <c r="J50" i="25"/>
  <c r="K50" i="25"/>
  <c r="E51" i="25"/>
  <c r="F51" i="25"/>
  <c r="G51" i="25"/>
  <c r="H51" i="25"/>
  <c r="I51" i="25"/>
  <c r="J51" i="25"/>
  <c r="K51" i="25"/>
  <c r="E59" i="25"/>
  <c r="E60" i="25"/>
  <c r="E62" i="25"/>
  <c r="E63" i="25"/>
  <c r="E64" i="25"/>
  <c r="E65" i="25"/>
  <c r="E66" i="25"/>
  <c r="E67" i="25"/>
  <c r="E68" i="25"/>
  <c r="E70" i="25"/>
  <c r="E71" i="25"/>
  <c r="E72" i="25"/>
  <c r="E73" i="25"/>
  <c r="E74" i="25"/>
  <c r="E75" i="25"/>
  <c r="E6" i="24"/>
  <c r="F6" i="24"/>
  <c r="G6" i="24"/>
  <c r="E7" i="24"/>
  <c r="F7" i="24"/>
  <c r="G7" i="24"/>
  <c r="H7" i="24"/>
  <c r="I7" i="24"/>
  <c r="E8" i="24"/>
  <c r="F8" i="24"/>
  <c r="G8" i="24"/>
  <c r="H8" i="24"/>
  <c r="I8" i="24"/>
  <c r="J8" i="24"/>
  <c r="K8" i="24"/>
  <c r="E9" i="24"/>
  <c r="F9" i="24"/>
  <c r="G9" i="24"/>
  <c r="H9" i="24"/>
  <c r="I9" i="24"/>
  <c r="J9" i="24"/>
  <c r="K9" i="24"/>
  <c r="E10" i="24"/>
  <c r="F10" i="24"/>
  <c r="G10" i="24"/>
  <c r="H10" i="24"/>
  <c r="I10" i="24"/>
  <c r="J10" i="24"/>
  <c r="K10" i="24"/>
  <c r="E11" i="24"/>
  <c r="F11" i="24"/>
  <c r="G11" i="24"/>
  <c r="H11" i="24"/>
  <c r="I11" i="24"/>
  <c r="J11" i="24"/>
  <c r="K11" i="24"/>
  <c r="E12" i="24"/>
  <c r="F12" i="24"/>
  <c r="G12" i="24"/>
  <c r="H12" i="24"/>
  <c r="I12" i="24"/>
  <c r="J12" i="24"/>
  <c r="K12" i="24"/>
  <c r="E13" i="24"/>
  <c r="F13" i="24"/>
  <c r="G13" i="24"/>
  <c r="H13" i="24"/>
  <c r="I13" i="24"/>
  <c r="E14" i="24"/>
  <c r="F14" i="24"/>
  <c r="G14" i="24"/>
  <c r="H14" i="24"/>
  <c r="I14" i="24"/>
  <c r="J14" i="24"/>
  <c r="K14" i="24"/>
  <c r="E15" i="24"/>
  <c r="F15" i="24"/>
  <c r="G15" i="24"/>
  <c r="H15" i="24"/>
  <c r="I15" i="24"/>
  <c r="J15" i="24"/>
  <c r="K15" i="24"/>
  <c r="E16" i="24"/>
  <c r="F16" i="24"/>
  <c r="G16" i="24"/>
  <c r="H16" i="24"/>
  <c r="I16" i="24"/>
  <c r="E17" i="24"/>
  <c r="F17" i="24"/>
  <c r="G17" i="24"/>
  <c r="H17" i="24"/>
  <c r="I17" i="24"/>
  <c r="J17" i="24"/>
  <c r="K17" i="24"/>
  <c r="E18" i="24"/>
  <c r="F18" i="24"/>
  <c r="G18" i="24"/>
  <c r="H18" i="24"/>
  <c r="I18" i="24"/>
  <c r="J18" i="24"/>
  <c r="K18" i="24"/>
  <c r="E19" i="24"/>
  <c r="F19" i="24"/>
  <c r="G19" i="24"/>
  <c r="H19" i="24"/>
  <c r="I19" i="24"/>
  <c r="J19" i="24"/>
  <c r="K19" i="24"/>
  <c r="E20" i="24"/>
  <c r="F20" i="24"/>
  <c r="G20" i="24"/>
  <c r="H20" i="24"/>
  <c r="I20" i="24"/>
  <c r="J20" i="24"/>
  <c r="K20" i="24"/>
  <c r="E21" i="24"/>
  <c r="F21" i="24"/>
  <c r="G21" i="24"/>
  <c r="H21" i="24"/>
  <c r="I21" i="24"/>
  <c r="J21" i="24"/>
  <c r="K21" i="24"/>
  <c r="E22" i="24"/>
  <c r="F22" i="24"/>
  <c r="G22" i="24"/>
  <c r="H22" i="24"/>
  <c r="I22" i="24"/>
  <c r="J22" i="24"/>
  <c r="K22" i="24"/>
  <c r="E23" i="24"/>
  <c r="F23" i="24"/>
  <c r="G23" i="24"/>
  <c r="H23" i="24"/>
  <c r="I23" i="24"/>
  <c r="E24" i="24"/>
  <c r="F24" i="24"/>
  <c r="G24" i="24"/>
  <c r="H24" i="24"/>
  <c r="I24" i="24"/>
  <c r="J24" i="24"/>
  <c r="K24" i="24"/>
  <c r="E25" i="24"/>
  <c r="F25" i="24"/>
  <c r="G25" i="24"/>
  <c r="H25" i="24"/>
  <c r="I25" i="24"/>
  <c r="J25" i="24"/>
  <c r="K25" i="24"/>
  <c r="E28" i="24"/>
  <c r="F28" i="24"/>
  <c r="G28" i="24"/>
  <c r="H28" i="24"/>
  <c r="I28" i="24"/>
  <c r="E29" i="24"/>
  <c r="F29" i="24"/>
  <c r="G29" i="24"/>
  <c r="H29" i="24"/>
  <c r="I29" i="24"/>
  <c r="J29" i="24"/>
  <c r="K29" i="24"/>
  <c r="E30" i="24"/>
  <c r="F30" i="24"/>
  <c r="G30" i="24"/>
  <c r="H30" i="24"/>
  <c r="I30" i="24"/>
  <c r="J30" i="24"/>
  <c r="K30" i="24"/>
  <c r="E31" i="24"/>
  <c r="F31" i="24"/>
  <c r="G31" i="24"/>
  <c r="H31" i="24"/>
  <c r="I31" i="24"/>
  <c r="J31" i="24"/>
  <c r="K31" i="24"/>
  <c r="E32" i="24"/>
  <c r="F32" i="24"/>
  <c r="G32" i="24"/>
  <c r="H32" i="24"/>
  <c r="I32" i="24"/>
  <c r="J32" i="24"/>
  <c r="K32" i="24"/>
  <c r="E33" i="24"/>
  <c r="F33" i="24"/>
  <c r="G33" i="24"/>
  <c r="H33" i="24"/>
  <c r="I33" i="24"/>
  <c r="J33" i="24"/>
  <c r="K33" i="24"/>
  <c r="E34" i="24"/>
  <c r="F34" i="24"/>
  <c r="G34" i="24"/>
  <c r="H34" i="24"/>
  <c r="I34" i="24"/>
  <c r="J34" i="24"/>
  <c r="K34" i="24"/>
  <c r="E35" i="24"/>
  <c r="F35" i="24"/>
  <c r="G35" i="24"/>
  <c r="H35" i="24"/>
  <c r="I35" i="24"/>
  <c r="J35" i="24"/>
  <c r="K35" i="24"/>
  <c r="E36" i="24"/>
  <c r="F36" i="24"/>
  <c r="G36" i="24"/>
  <c r="H36" i="24"/>
  <c r="I36" i="24"/>
  <c r="J36" i="24"/>
  <c r="K36" i="24"/>
  <c r="E37" i="24"/>
  <c r="F37" i="24"/>
  <c r="G37" i="24"/>
  <c r="H37" i="24"/>
  <c r="I37" i="24"/>
  <c r="J37" i="24"/>
  <c r="K37" i="24"/>
  <c r="E38" i="24"/>
  <c r="F38" i="24"/>
  <c r="G38" i="24"/>
  <c r="H38" i="24"/>
  <c r="I38" i="24"/>
  <c r="J38" i="24"/>
  <c r="K38" i="24"/>
  <c r="E40" i="24"/>
  <c r="F40" i="24"/>
  <c r="G40" i="24"/>
  <c r="H40" i="24"/>
  <c r="I40" i="24"/>
  <c r="E41" i="24"/>
  <c r="F41" i="24"/>
  <c r="G41" i="24"/>
  <c r="H41" i="24"/>
  <c r="I41" i="24"/>
  <c r="J41" i="24"/>
  <c r="K41" i="24"/>
  <c r="E42" i="24"/>
  <c r="F42" i="24"/>
  <c r="G42" i="24"/>
  <c r="H42" i="24"/>
  <c r="I42" i="24"/>
  <c r="J42" i="24"/>
  <c r="K42" i="24"/>
  <c r="E43" i="24"/>
  <c r="F43" i="24"/>
  <c r="G43" i="24"/>
  <c r="H43" i="24"/>
  <c r="I43" i="24"/>
  <c r="J43" i="24"/>
  <c r="K43" i="24"/>
  <c r="E44" i="24"/>
  <c r="F44" i="24"/>
  <c r="G44" i="24"/>
  <c r="H44" i="24"/>
  <c r="I44" i="24"/>
  <c r="J44" i="24"/>
  <c r="K44" i="24"/>
  <c r="E45" i="24"/>
  <c r="F45" i="24"/>
  <c r="G45" i="24"/>
  <c r="H45" i="24"/>
  <c r="I45" i="24"/>
  <c r="J45" i="24"/>
  <c r="K45" i="24"/>
  <c r="E46" i="24"/>
  <c r="F46" i="24"/>
  <c r="G46" i="24"/>
  <c r="H46" i="24"/>
  <c r="I46" i="24"/>
  <c r="J46" i="24"/>
  <c r="K46" i="24"/>
  <c r="E47" i="24"/>
  <c r="F47" i="24"/>
  <c r="G47" i="24"/>
  <c r="H47" i="24"/>
  <c r="I47" i="24"/>
  <c r="J47" i="24"/>
  <c r="K47" i="24"/>
  <c r="E48" i="24"/>
  <c r="F48" i="24"/>
  <c r="G48" i="24"/>
  <c r="H48" i="24"/>
  <c r="I48" i="24"/>
  <c r="J48" i="24"/>
  <c r="K48" i="24"/>
  <c r="E49" i="24"/>
  <c r="F49" i="24"/>
  <c r="G49" i="24"/>
  <c r="H49" i="24"/>
  <c r="I49" i="24"/>
  <c r="J49" i="24"/>
  <c r="K49" i="24"/>
  <c r="E50" i="24"/>
  <c r="F50" i="24"/>
  <c r="G50" i="24"/>
  <c r="H50" i="24"/>
  <c r="I50" i="24"/>
  <c r="J50" i="24"/>
  <c r="K50" i="24"/>
  <c r="E51" i="24"/>
  <c r="F51" i="24"/>
  <c r="G51" i="24"/>
  <c r="H51" i="24"/>
  <c r="I51" i="24"/>
  <c r="J51" i="24"/>
  <c r="K51" i="24"/>
  <c r="E59" i="24"/>
  <c r="E60" i="24"/>
  <c r="E62" i="24"/>
  <c r="E63" i="24"/>
  <c r="E64" i="24"/>
  <c r="E65" i="24"/>
  <c r="E66" i="24"/>
  <c r="E67" i="24"/>
  <c r="E68" i="24"/>
  <c r="E70" i="24"/>
  <c r="E71" i="24"/>
  <c r="E72" i="24"/>
  <c r="E73" i="24"/>
  <c r="E74" i="24"/>
  <c r="E75" i="24"/>
  <c r="E6" i="23"/>
  <c r="F6" i="23"/>
  <c r="G6" i="23"/>
  <c r="E7" i="23"/>
  <c r="F7" i="23"/>
  <c r="G7" i="23"/>
  <c r="H7" i="23"/>
  <c r="I7" i="23"/>
  <c r="E8" i="23"/>
  <c r="F8" i="23"/>
  <c r="G8" i="23"/>
  <c r="H8" i="23"/>
  <c r="I8" i="23"/>
  <c r="J8" i="23"/>
  <c r="K8" i="23"/>
  <c r="E9" i="23"/>
  <c r="F9" i="23"/>
  <c r="G9" i="23"/>
  <c r="H9" i="23"/>
  <c r="I9" i="23"/>
  <c r="J9" i="23"/>
  <c r="K9" i="23"/>
  <c r="E10" i="23"/>
  <c r="F10" i="23"/>
  <c r="G10" i="23"/>
  <c r="H10" i="23"/>
  <c r="I10" i="23"/>
  <c r="J10" i="23"/>
  <c r="K10" i="23"/>
  <c r="E11" i="23"/>
  <c r="F11" i="23"/>
  <c r="G11" i="23"/>
  <c r="H11" i="23"/>
  <c r="I11" i="23"/>
  <c r="J11" i="23"/>
  <c r="K11" i="23"/>
  <c r="E12" i="23"/>
  <c r="F12" i="23"/>
  <c r="G12" i="23"/>
  <c r="H12" i="23"/>
  <c r="I12" i="23"/>
  <c r="J12" i="23"/>
  <c r="K12" i="23"/>
  <c r="E13" i="23"/>
  <c r="F13" i="23"/>
  <c r="G13" i="23"/>
  <c r="H13" i="23"/>
  <c r="I13" i="23"/>
  <c r="E14" i="23"/>
  <c r="F14" i="23"/>
  <c r="G14" i="23"/>
  <c r="H14" i="23"/>
  <c r="I14" i="23"/>
  <c r="J14" i="23"/>
  <c r="K14" i="23"/>
  <c r="E15" i="23"/>
  <c r="F15" i="23"/>
  <c r="G15" i="23"/>
  <c r="H15" i="23"/>
  <c r="I15" i="23"/>
  <c r="J15" i="23"/>
  <c r="K15" i="23"/>
  <c r="E16" i="23"/>
  <c r="F16" i="23"/>
  <c r="G16" i="23"/>
  <c r="H16" i="23"/>
  <c r="I16" i="23"/>
  <c r="E17" i="23"/>
  <c r="F17" i="23"/>
  <c r="G17" i="23"/>
  <c r="H17" i="23"/>
  <c r="I17" i="23"/>
  <c r="J17" i="23"/>
  <c r="K17" i="23"/>
  <c r="E18" i="23"/>
  <c r="F18" i="23"/>
  <c r="G18" i="23"/>
  <c r="H18" i="23"/>
  <c r="I18" i="23"/>
  <c r="J18" i="23"/>
  <c r="K18" i="23"/>
  <c r="E19" i="23"/>
  <c r="F19" i="23"/>
  <c r="G19" i="23"/>
  <c r="H19" i="23"/>
  <c r="I19" i="23"/>
  <c r="J19" i="23"/>
  <c r="K19" i="23"/>
  <c r="E20" i="23"/>
  <c r="F20" i="23"/>
  <c r="G20" i="23"/>
  <c r="H20" i="23"/>
  <c r="I20" i="23"/>
  <c r="J20" i="23"/>
  <c r="K20" i="23"/>
  <c r="E21" i="23"/>
  <c r="F21" i="23"/>
  <c r="G21" i="23"/>
  <c r="H21" i="23"/>
  <c r="I21" i="23"/>
  <c r="J21" i="23"/>
  <c r="K21" i="23"/>
  <c r="E22" i="23"/>
  <c r="F22" i="23"/>
  <c r="G22" i="23"/>
  <c r="H22" i="23"/>
  <c r="I22" i="23"/>
  <c r="J22" i="23"/>
  <c r="K22" i="23"/>
  <c r="E23" i="23"/>
  <c r="F23" i="23"/>
  <c r="G23" i="23"/>
  <c r="H23" i="23"/>
  <c r="I23" i="23"/>
  <c r="E24" i="23"/>
  <c r="F24" i="23"/>
  <c r="G24" i="23"/>
  <c r="H24" i="23"/>
  <c r="I24" i="23"/>
  <c r="J24" i="23"/>
  <c r="K24" i="23"/>
  <c r="E25" i="23"/>
  <c r="F25" i="23"/>
  <c r="G25" i="23"/>
  <c r="H25" i="23"/>
  <c r="I25" i="23"/>
  <c r="J25" i="23"/>
  <c r="K25" i="23"/>
  <c r="E28" i="23"/>
  <c r="F28" i="23"/>
  <c r="G28" i="23"/>
  <c r="H28" i="23"/>
  <c r="I28" i="23"/>
  <c r="E29" i="23"/>
  <c r="F29" i="23"/>
  <c r="G29" i="23"/>
  <c r="H29" i="23"/>
  <c r="I29" i="23"/>
  <c r="J29" i="23"/>
  <c r="K29" i="23"/>
  <c r="E30" i="23"/>
  <c r="F30" i="23"/>
  <c r="G30" i="23"/>
  <c r="H30" i="23"/>
  <c r="I30" i="23"/>
  <c r="J30" i="23"/>
  <c r="K30" i="23"/>
  <c r="E31" i="23"/>
  <c r="F31" i="23"/>
  <c r="G31" i="23"/>
  <c r="H31" i="23"/>
  <c r="I31" i="23"/>
  <c r="J31" i="23"/>
  <c r="K31" i="23"/>
  <c r="E32" i="23"/>
  <c r="F32" i="23"/>
  <c r="G32" i="23"/>
  <c r="H32" i="23"/>
  <c r="I32" i="23"/>
  <c r="J32" i="23"/>
  <c r="K32" i="23"/>
  <c r="E33" i="23"/>
  <c r="F33" i="23"/>
  <c r="G33" i="23"/>
  <c r="H33" i="23"/>
  <c r="I33" i="23"/>
  <c r="J33" i="23"/>
  <c r="K33" i="23"/>
  <c r="E34" i="23"/>
  <c r="F34" i="23"/>
  <c r="G34" i="23"/>
  <c r="H34" i="23"/>
  <c r="I34" i="23"/>
  <c r="J34" i="23"/>
  <c r="K34" i="23"/>
  <c r="E35" i="23"/>
  <c r="F35" i="23"/>
  <c r="G35" i="23"/>
  <c r="H35" i="23"/>
  <c r="I35" i="23"/>
  <c r="J35" i="23"/>
  <c r="K35" i="23"/>
  <c r="E36" i="23"/>
  <c r="F36" i="23"/>
  <c r="G36" i="23"/>
  <c r="H36" i="23"/>
  <c r="I36" i="23"/>
  <c r="J36" i="23"/>
  <c r="K36" i="23"/>
  <c r="E37" i="23"/>
  <c r="F37" i="23"/>
  <c r="G37" i="23"/>
  <c r="H37" i="23"/>
  <c r="I37" i="23"/>
  <c r="J37" i="23"/>
  <c r="K37" i="23"/>
  <c r="E38" i="23"/>
  <c r="F38" i="23"/>
  <c r="G38" i="23"/>
  <c r="H38" i="23"/>
  <c r="I38" i="23"/>
  <c r="J38" i="23"/>
  <c r="K38" i="23"/>
  <c r="E40" i="23"/>
  <c r="F40" i="23"/>
  <c r="G40" i="23"/>
  <c r="H40" i="23"/>
  <c r="I40" i="23"/>
  <c r="E41" i="23"/>
  <c r="F41" i="23"/>
  <c r="G41" i="23"/>
  <c r="H41" i="23"/>
  <c r="I41" i="23"/>
  <c r="J41" i="23"/>
  <c r="K41" i="23"/>
  <c r="E42" i="23"/>
  <c r="F42" i="23"/>
  <c r="G42" i="23"/>
  <c r="H42" i="23"/>
  <c r="I42" i="23"/>
  <c r="J42" i="23"/>
  <c r="K42" i="23"/>
  <c r="E43" i="23"/>
  <c r="F43" i="23"/>
  <c r="G43" i="23"/>
  <c r="H43" i="23"/>
  <c r="I43" i="23"/>
  <c r="J43" i="23"/>
  <c r="K43" i="23"/>
  <c r="E44" i="23"/>
  <c r="F44" i="23"/>
  <c r="G44" i="23"/>
  <c r="H44" i="23"/>
  <c r="I44" i="23"/>
  <c r="J44" i="23"/>
  <c r="K44" i="23"/>
  <c r="E45" i="23"/>
  <c r="F45" i="23"/>
  <c r="G45" i="23"/>
  <c r="H45" i="23"/>
  <c r="I45" i="23"/>
  <c r="J45" i="23"/>
  <c r="K45" i="23"/>
  <c r="E46" i="23"/>
  <c r="F46" i="23"/>
  <c r="G46" i="23"/>
  <c r="H46" i="23"/>
  <c r="I46" i="23"/>
  <c r="J46" i="23"/>
  <c r="K46" i="23"/>
  <c r="E47" i="23"/>
  <c r="F47" i="23"/>
  <c r="G47" i="23"/>
  <c r="H47" i="23"/>
  <c r="I47" i="23"/>
  <c r="J47" i="23"/>
  <c r="K47" i="23"/>
  <c r="E48" i="23"/>
  <c r="F48" i="23"/>
  <c r="G48" i="23"/>
  <c r="H48" i="23"/>
  <c r="I48" i="23"/>
  <c r="J48" i="23"/>
  <c r="K48" i="23"/>
  <c r="E49" i="23"/>
  <c r="F49" i="23"/>
  <c r="G49" i="23"/>
  <c r="H49" i="23"/>
  <c r="I49" i="23"/>
  <c r="J49" i="23"/>
  <c r="K49" i="23"/>
  <c r="E50" i="23"/>
  <c r="F50" i="23"/>
  <c r="G50" i="23"/>
  <c r="H50" i="23"/>
  <c r="I50" i="23"/>
  <c r="J50" i="23"/>
  <c r="K50" i="23"/>
  <c r="E51" i="23"/>
  <c r="F51" i="23"/>
  <c r="G51" i="23"/>
  <c r="H51" i="23"/>
  <c r="I51" i="23"/>
  <c r="J51" i="23"/>
  <c r="K51" i="23"/>
  <c r="E59" i="23"/>
  <c r="E60" i="23"/>
  <c r="E62" i="23"/>
  <c r="E63" i="23"/>
  <c r="E64" i="23"/>
  <c r="E65" i="23"/>
  <c r="E66" i="23"/>
  <c r="E67" i="23"/>
  <c r="E68" i="23"/>
  <c r="E70" i="23"/>
  <c r="E71" i="23"/>
  <c r="E72" i="23"/>
  <c r="E73" i="23"/>
  <c r="E74" i="23"/>
  <c r="E75" i="23"/>
  <c r="E6" i="22"/>
  <c r="F6" i="22"/>
  <c r="G6" i="22"/>
  <c r="E7" i="22"/>
  <c r="F7" i="22"/>
  <c r="G7" i="22"/>
  <c r="H7" i="22"/>
  <c r="I7" i="22"/>
  <c r="E8" i="22"/>
  <c r="F8" i="22"/>
  <c r="G8" i="22"/>
  <c r="H8" i="22"/>
  <c r="I8" i="22"/>
  <c r="J8" i="22"/>
  <c r="K8" i="22"/>
  <c r="E9" i="22"/>
  <c r="F9" i="22"/>
  <c r="G9" i="22"/>
  <c r="H9" i="22"/>
  <c r="I9" i="22"/>
  <c r="J9" i="22"/>
  <c r="K9" i="22"/>
  <c r="E10" i="22"/>
  <c r="F10" i="22"/>
  <c r="G10" i="22"/>
  <c r="H10" i="22"/>
  <c r="I10" i="22"/>
  <c r="J10" i="22"/>
  <c r="K10" i="22"/>
  <c r="E11" i="22"/>
  <c r="F11" i="22"/>
  <c r="G11" i="22"/>
  <c r="H11" i="22"/>
  <c r="I11" i="22"/>
  <c r="J11" i="22"/>
  <c r="K11" i="22"/>
  <c r="E12" i="22"/>
  <c r="F12" i="22"/>
  <c r="G12" i="22"/>
  <c r="H12" i="22"/>
  <c r="I12" i="22"/>
  <c r="J12" i="22"/>
  <c r="K12" i="22"/>
  <c r="E13" i="22"/>
  <c r="F13" i="22"/>
  <c r="G13" i="22"/>
  <c r="H13" i="22"/>
  <c r="I13" i="22"/>
  <c r="E14" i="22"/>
  <c r="F14" i="22"/>
  <c r="G14" i="22"/>
  <c r="H14" i="22"/>
  <c r="I14" i="22"/>
  <c r="J14" i="22"/>
  <c r="K14" i="22"/>
  <c r="E15" i="22"/>
  <c r="F15" i="22"/>
  <c r="G15" i="22"/>
  <c r="H15" i="22"/>
  <c r="I15" i="22"/>
  <c r="J15" i="22"/>
  <c r="K15" i="22"/>
  <c r="E16" i="22"/>
  <c r="F16" i="22"/>
  <c r="G16" i="22"/>
  <c r="H16" i="22"/>
  <c r="I16" i="22"/>
  <c r="E17" i="22"/>
  <c r="F17" i="22"/>
  <c r="G17" i="22"/>
  <c r="H17" i="22"/>
  <c r="I17" i="22"/>
  <c r="J17" i="22"/>
  <c r="K17" i="22"/>
  <c r="E18" i="22"/>
  <c r="F18" i="22"/>
  <c r="G18" i="22"/>
  <c r="H18" i="22"/>
  <c r="I18" i="22"/>
  <c r="J18" i="22"/>
  <c r="K18" i="22"/>
  <c r="E19" i="22"/>
  <c r="F19" i="22"/>
  <c r="G19" i="22"/>
  <c r="H19" i="22"/>
  <c r="I19" i="22"/>
  <c r="J19" i="22"/>
  <c r="K19" i="22"/>
  <c r="E20" i="22"/>
  <c r="F20" i="22"/>
  <c r="G20" i="22"/>
  <c r="H20" i="22"/>
  <c r="I20" i="22"/>
  <c r="J20" i="22"/>
  <c r="K20" i="22"/>
  <c r="E21" i="22"/>
  <c r="F21" i="22"/>
  <c r="G21" i="22"/>
  <c r="H21" i="22"/>
  <c r="I21" i="22"/>
  <c r="J21" i="22"/>
  <c r="K21" i="22"/>
  <c r="E22" i="22"/>
  <c r="F22" i="22"/>
  <c r="G22" i="22"/>
  <c r="H22" i="22"/>
  <c r="I22" i="22"/>
  <c r="J22" i="22"/>
  <c r="K22" i="22"/>
  <c r="E23" i="22"/>
  <c r="F23" i="22"/>
  <c r="G23" i="22"/>
  <c r="H23" i="22"/>
  <c r="I23" i="22"/>
  <c r="E24" i="22"/>
  <c r="F24" i="22"/>
  <c r="G24" i="22"/>
  <c r="H24" i="22"/>
  <c r="I24" i="22"/>
  <c r="J24" i="22"/>
  <c r="K24" i="22"/>
  <c r="E25" i="22"/>
  <c r="F25" i="22"/>
  <c r="G25" i="22"/>
  <c r="H25" i="22"/>
  <c r="I25" i="22"/>
  <c r="J25" i="22"/>
  <c r="K25" i="22"/>
  <c r="E28" i="22"/>
  <c r="F28" i="22"/>
  <c r="G28" i="22"/>
  <c r="H28" i="22"/>
  <c r="I28" i="22"/>
  <c r="E29" i="22"/>
  <c r="F29" i="22"/>
  <c r="G29" i="22"/>
  <c r="H29" i="22"/>
  <c r="I29" i="22"/>
  <c r="J29" i="22"/>
  <c r="K29" i="22"/>
  <c r="E30" i="22"/>
  <c r="F30" i="22"/>
  <c r="G30" i="22"/>
  <c r="H30" i="22"/>
  <c r="I30" i="22"/>
  <c r="J30" i="22"/>
  <c r="K30" i="22"/>
  <c r="E31" i="22"/>
  <c r="F31" i="22"/>
  <c r="G31" i="22"/>
  <c r="H31" i="22"/>
  <c r="I31" i="22"/>
  <c r="J31" i="22"/>
  <c r="K31" i="22"/>
  <c r="E32" i="22"/>
  <c r="F32" i="22"/>
  <c r="G32" i="22"/>
  <c r="H32" i="22"/>
  <c r="I32" i="22"/>
  <c r="J32" i="22"/>
  <c r="K32" i="22"/>
  <c r="E33" i="22"/>
  <c r="F33" i="22"/>
  <c r="G33" i="22"/>
  <c r="H33" i="22"/>
  <c r="I33" i="22"/>
  <c r="J33" i="22"/>
  <c r="K33" i="22"/>
  <c r="E34" i="22"/>
  <c r="F34" i="22"/>
  <c r="G34" i="22"/>
  <c r="H34" i="22"/>
  <c r="I34" i="22"/>
  <c r="J34" i="22"/>
  <c r="K34" i="22"/>
  <c r="E35" i="22"/>
  <c r="F35" i="22"/>
  <c r="G35" i="22"/>
  <c r="H35" i="22"/>
  <c r="I35" i="22"/>
  <c r="J35" i="22"/>
  <c r="K35" i="22"/>
  <c r="E36" i="22"/>
  <c r="F36" i="22"/>
  <c r="G36" i="22"/>
  <c r="H36" i="22"/>
  <c r="I36" i="22"/>
  <c r="J36" i="22"/>
  <c r="K36" i="22"/>
  <c r="E37" i="22"/>
  <c r="F37" i="22"/>
  <c r="G37" i="22"/>
  <c r="H37" i="22"/>
  <c r="I37" i="22"/>
  <c r="J37" i="22"/>
  <c r="K37" i="22"/>
  <c r="E38" i="22"/>
  <c r="F38" i="22"/>
  <c r="G38" i="22"/>
  <c r="H38" i="22"/>
  <c r="I38" i="22"/>
  <c r="J38" i="22"/>
  <c r="K38" i="22"/>
  <c r="E40" i="22"/>
  <c r="F40" i="22"/>
  <c r="G40" i="22"/>
  <c r="H40" i="22"/>
  <c r="I40" i="22"/>
  <c r="E41" i="22"/>
  <c r="F41" i="22"/>
  <c r="G41" i="22"/>
  <c r="H41" i="22"/>
  <c r="I41" i="22"/>
  <c r="J41" i="22"/>
  <c r="K41" i="22"/>
  <c r="E42" i="22"/>
  <c r="F42" i="22"/>
  <c r="G42" i="22"/>
  <c r="H42" i="22"/>
  <c r="I42" i="22"/>
  <c r="J42" i="22"/>
  <c r="K42" i="22"/>
  <c r="E43" i="22"/>
  <c r="F43" i="22"/>
  <c r="G43" i="22"/>
  <c r="H43" i="22"/>
  <c r="I43" i="22"/>
  <c r="J43" i="22"/>
  <c r="K43" i="22"/>
  <c r="E44" i="22"/>
  <c r="F44" i="22"/>
  <c r="G44" i="22"/>
  <c r="H44" i="22"/>
  <c r="I44" i="22"/>
  <c r="J44" i="22"/>
  <c r="K44" i="22"/>
  <c r="E45" i="22"/>
  <c r="F45" i="22"/>
  <c r="G45" i="22"/>
  <c r="H45" i="22"/>
  <c r="I45" i="22"/>
  <c r="J45" i="22"/>
  <c r="K45" i="22"/>
  <c r="E46" i="22"/>
  <c r="F46" i="22"/>
  <c r="G46" i="22"/>
  <c r="H46" i="22"/>
  <c r="I46" i="22"/>
  <c r="J46" i="22"/>
  <c r="K46" i="22"/>
  <c r="E47" i="22"/>
  <c r="F47" i="22"/>
  <c r="G47" i="22"/>
  <c r="H47" i="22"/>
  <c r="I47" i="22"/>
  <c r="J47" i="22"/>
  <c r="K47" i="22"/>
  <c r="E48" i="22"/>
  <c r="F48" i="22"/>
  <c r="G48" i="22"/>
  <c r="H48" i="22"/>
  <c r="I48" i="22"/>
  <c r="J48" i="22"/>
  <c r="K48" i="22"/>
  <c r="E49" i="22"/>
  <c r="F49" i="22"/>
  <c r="G49" i="22"/>
  <c r="H49" i="22"/>
  <c r="I49" i="22"/>
  <c r="J49" i="22"/>
  <c r="K49" i="22"/>
  <c r="E50" i="22"/>
  <c r="F50" i="22"/>
  <c r="G50" i="22"/>
  <c r="H50" i="22"/>
  <c r="I50" i="22"/>
  <c r="J50" i="22"/>
  <c r="K50" i="22"/>
  <c r="E51" i="22"/>
  <c r="F51" i="22"/>
  <c r="G51" i="22"/>
  <c r="H51" i="22"/>
  <c r="I51" i="22"/>
  <c r="J51" i="22"/>
  <c r="K51" i="22"/>
  <c r="E59" i="22"/>
  <c r="E60" i="22"/>
  <c r="E62" i="22"/>
  <c r="E63" i="22"/>
  <c r="E64" i="22"/>
  <c r="E65" i="22"/>
  <c r="E66" i="22"/>
  <c r="E67" i="22"/>
  <c r="E68" i="22"/>
  <c r="E70" i="22"/>
  <c r="E71" i="22"/>
  <c r="E72" i="22"/>
  <c r="E73" i="22"/>
  <c r="E74" i="22"/>
  <c r="E75" i="22"/>
  <c r="E6" i="21"/>
  <c r="F6" i="21"/>
  <c r="G6" i="21"/>
  <c r="E7" i="21"/>
  <c r="F7" i="21"/>
  <c r="G7" i="21"/>
  <c r="H7" i="21"/>
  <c r="I7" i="21"/>
  <c r="E8" i="21"/>
  <c r="F8" i="21"/>
  <c r="G8" i="21"/>
  <c r="H8" i="21"/>
  <c r="I8" i="21"/>
  <c r="J8" i="21"/>
  <c r="K8" i="21"/>
  <c r="E9" i="21"/>
  <c r="F9" i="21"/>
  <c r="G9" i="21"/>
  <c r="H9" i="21"/>
  <c r="I9" i="21"/>
  <c r="J9" i="21"/>
  <c r="K9" i="21"/>
  <c r="E10" i="21"/>
  <c r="F10" i="21"/>
  <c r="G10" i="21"/>
  <c r="H10" i="21"/>
  <c r="I10" i="21"/>
  <c r="J10" i="21"/>
  <c r="K10" i="21"/>
  <c r="E11" i="21"/>
  <c r="F11" i="21"/>
  <c r="G11" i="21"/>
  <c r="H11" i="21"/>
  <c r="I11" i="21"/>
  <c r="J11" i="21"/>
  <c r="K11" i="21"/>
  <c r="E12" i="21"/>
  <c r="F12" i="21"/>
  <c r="G12" i="21"/>
  <c r="H12" i="21"/>
  <c r="I12" i="21"/>
  <c r="J12" i="21"/>
  <c r="K12" i="21"/>
  <c r="E13" i="21"/>
  <c r="F13" i="21"/>
  <c r="G13" i="21"/>
  <c r="H13" i="21"/>
  <c r="I13" i="21"/>
  <c r="E14" i="21"/>
  <c r="F14" i="21"/>
  <c r="G14" i="21"/>
  <c r="H14" i="21"/>
  <c r="I14" i="21"/>
  <c r="J14" i="21"/>
  <c r="K14" i="21"/>
  <c r="E15" i="21"/>
  <c r="F15" i="21"/>
  <c r="G15" i="21"/>
  <c r="H15" i="21"/>
  <c r="I15" i="21"/>
  <c r="J15" i="21"/>
  <c r="K15" i="21"/>
  <c r="E16" i="21"/>
  <c r="F16" i="21"/>
  <c r="G16" i="21"/>
  <c r="H16" i="21"/>
  <c r="I16" i="21"/>
  <c r="E17" i="21"/>
  <c r="F17" i="21"/>
  <c r="G17" i="21"/>
  <c r="H17" i="21"/>
  <c r="I17" i="21"/>
  <c r="J17" i="21"/>
  <c r="K17" i="21"/>
  <c r="E18" i="21"/>
  <c r="F18" i="21"/>
  <c r="G18" i="21"/>
  <c r="H18" i="21"/>
  <c r="I18" i="21"/>
  <c r="J18" i="21"/>
  <c r="K18" i="21"/>
  <c r="E19" i="21"/>
  <c r="F19" i="21"/>
  <c r="G19" i="21"/>
  <c r="H19" i="21"/>
  <c r="I19" i="21"/>
  <c r="J19" i="21"/>
  <c r="K19" i="21"/>
  <c r="E20" i="21"/>
  <c r="F20" i="21"/>
  <c r="G20" i="21"/>
  <c r="H20" i="21"/>
  <c r="I20" i="21"/>
  <c r="J20" i="21"/>
  <c r="K20" i="21"/>
  <c r="E21" i="21"/>
  <c r="F21" i="21"/>
  <c r="G21" i="21"/>
  <c r="H21" i="21"/>
  <c r="I21" i="21"/>
  <c r="J21" i="21"/>
  <c r="K21" i="21"/>
  <c r="E22" i="21"/>
  <c r="F22" i="21"/>
  <c r="G22" i="21"/>
  <c r="H22" i="21"/>
  <c r="I22" i="21"/>
  <c r="J22" i="21"/>
  <c r="K22" i="21"/>
  <c r="E23" i="21"/>
  <c r="F23" i="21"/>
  <c r="G23" i="21"/>
  <c r="H23" i="21"/>
  <c r="I23" i="21"/>
  <c r="E24" i="21"/>
  <c r="F24" i="21"/>
  <c r="G24" i="21"/>
  <c r="H24" i="21"/>
  <c r="I24" i="21"/>
  <c r="J24" i="21"/>
  <c r="K24" i="21"/>
  <c r="E25" i="21"/>
  <c r="F25" i="21"/>
  <c r="G25" i="21"/>
  <c r="H25" i="21"/>
  <c r="I25" i="21"/>
  <c r="J25" i="21"/>
  <c r="K25" i="21"/>
  <c r="E28" i="21"/>
  <c r="F28" i="21"/>
  <c r="G28" i="21"/>
  <c r="H28" i="21"/>
  <c r="I28" i="21"/>
  <c r="E29" i="21"/>
  <c r="F29" i="21"/>
  <c r="G29" i="21"/>
  <c r="H29" i="21"/>
  <c r="I29" i="21"/>
  <c r="J29" i="21"/>
  <c r="K29" i="21"/>
  <c r="E30" i="21"/>
  <c r="F30" i="21"/>
  <c r="G30" i="21"/>
  <c r="H30" i="21"/>
  <c r="I30" i="21"/>
  <c r="J30" i="21"/>
  <c r="K30" i="21"/>
  <c r="E31" i="21"/>
  <c r="F31" i="21"/>
  <c r="G31" i="21"/>
  <c r="H31" i="21"/>
  <c r="I31" i="21"/>
  <c r="J31" i="21"/>
  <c r="K31" i="21"/>
  <c r="E32" i="21"/>
  <c r="F32" i="21"/>
  <c r="G32" i="21"/>
  <c r="H32" i="21"/>
  <c r="I32" i="21"/>
  <c r="J32" i="21"/>
  <c r="K32" i="21"/>
  <c r="E33" i="21"/>
  <c r="F33" i="21"/>
  <c r="G33" i="21"/>
  <c r="H33" i="21"/>
  <c r="I33" i="21"/>
  <c r="J33" i="21"/>
  <c r="K33" i="21"/>
  <c r="E34" i="21"/>
  <c r="F34" i="21"/>
  <c r="G34" i="21"/>
  <c r="H34" i="21"/>
  <c r="I34" i="21"/>
  <c r="J34" i="21"/>
  <c r="K34" i="21"/>
  <c r="E35" i="21"/>
  <c r="F35" i="21"/>
  <c r="G35" i="21"/>
  <c r="H35" i="21"/>
  <c r="I35" i="21"/>
  <c r="J35" i="21"/>
  <c r="K35" i="21"/>
  <c r="E36" i="21"/>
  <c r="F36" i="21"/>
  <c r="G36" i="21"/>
  <c r="H36" i="21"/>
  <c r="I36" i="21"/>
  <c r="J36" i="21"/>
  <c r="K36" i="21"/>
  <c r="E37" i="21"/>
  <c r="F37" i="21"/>
  <c r="G37" i="21"/>
  <c r="H37" i="21"/>
  <c r="I37" i="21"/>
  <c r="J37" i="21"/>
  <c r="K37" i="21"/>
  <c r="E38" i="21"/>
  <c r="F38" i="21"/>
  <c r="G38" i="21"/>
  <c r="H38" i="21"/>
  <c r="I38" i="21"/>
  <c r="J38" i="21"/>
  <c r="K38" i="21"/>
  <c r="E40" i="21"/>
  <c r="F40" i="21"/>
  <c r="G40" i="21"/>
  <c r="H40" i="21"/>
  <c r="I40" i="21"/>
  <c r="E41" i="21"/>
  <c r="F41" i="21"/>
  <c r="G41" i="21"/>
  <c r="H41" i="21"/>
  <c r="I41" i="21"/>
  <c r="J41" i="21"/>
  <c r="K41" i="21"/>
  <c r="E42" i="21"/>
  <c r="F42" i="21"/>
  <c r="G42" i="21"/>
  <c r="H42" i="21"/>
  <c r="I42" i="21"/>
  <c r="J42" i="21"/>
  <c r="K42" i="21"/>
  <c r="E43" i="21"/>
  <c r="F43" i="21"/>
  <c r="G43" i="21"/>
  <c r="H43" i="21"/>
  <c r="I43" i="21"/>
  <c r="J43" i="21"/>
  <c r="K43" i="21"/>
  <c r="E44" i="21"/>
  <c r="F44" i="21"/>
  <c r="G44" i="21"/>
  <c r="H44" i="21"/>
  <c r="I44" i="21"/>
  <c r="J44" i="21"/>
  <c r="K44" i="21"/>
  <c r="E45" i="21"/>
  <c r="F45" i="21"/>
  <c r="G45" i="21"/>
  <c r="H45" i="21"/>
  <c r="I45" i="21"/>
  <c r="J45" i="21"/>
  <c r="K45" i="21"/>
  <c r="E46" i="21"/>
  <c r="F46" i="21"/>
  <c r="G46" i="21"/>
  <c r="H46" i="21"/>
  <c r="I46" i="21"/>
  <c r="J46" i="21"/>
  <c r="K46" i="21"/>
  <c r="E47" i="21"/>
  <c r="F47" i="21"/>
  <c r="G47" i="21"/>
  <c r="H47" i="21"/>
  <c r="I47" i="21"/>
  <c r="J47" i="21"/>
  <c r="K47" i="21"/>
  <c r="E48" i="21"/>
  <c r="F48" i="21"/>
  <c r="G48" i="21"/>
  <c r="H48" i="21"/>
  <c r="I48" i="21"/>
  <c r="J48" i="21"/>
  <c r="K48" i="21"/>
  <c r="E49" i="21"/>
  <c r="F49" i="21"/>
  <c r="G49" i="21"/>
  <c r="H49" i="21"/>
  <c r="I49" i="21"/>
  <c r="J49" i="21"/>
  <c r="K49" i="21"/>
  <c r="E50" i="21"/>
  <c r="F50" i="21"/>
  <c r="G50" i="21"/>
  <c r="H50" i="21"/>
  <c r="I50" i="21"/>
  <c r="J50" i="21"/>
  <c r="K50" i="21"/>
  <c r="E51" i="21"/>
  <c r="F51" i="21"/>
  <c r="G51" i="21"/>
  <c r="H51" i="21"/>
  <c r="I51" i="21"/>
  <c r="J51" i="21"/>
  <c r="K51" i="21"/>
  <c r="E59" i="21"/>
  <c r="E60" i="21"/>
  <c r="E62" i="21"/>
  <c r="E63" i="21"/>
  <c r="E64" i="21"/>
  <c r="E65" i="21"/>
  <c r="E66" i="21"/>
  <c r="E67" i="21"/>
  <c r="E68" i="21"/>
  <c r="E70" i="21"/>
  <c r="E71" i="21"/>
  <c r="E72" i="21"/>
  <c r="E73" i="21"/>
  <c r="E74" i="21"/>
  <c r="E75" i="21"/>
  <c r="E6" i="20"/>
  <c r="F6" i="20"/>
  <c r="G6" i="20"/>
  <c r="E7" i="20"/>
  <c r="F7" i="20"/>
  <c r="G7" i="20"/>
  <c r="H7" i="20"/>
  <c r="I7" i="20"/>
  <c r="E8" i="20"/>
  <c r="F8" i="20"/>
  <c r="G8" i="20"/>
  <c r="H8" i="20"/>
  <c r="I8" i="20"/>
  <c r="J8" i="20"/>
  <c r="K8" i="20"/>
  <c r="E9" i="20"/>
  <c r="F9" i="20"/>
  <c r="G9" i="20"/>
  <c r="H9" i="20"/>
  <c r="I9" i="20"/>
  <c r="J9" i="20"/>
  <c r="K9" i="20"/>
  <c r="E10" i="20"/>
  <c r="F10" i="20"/>
  <c r="G10" i="20"/>
  <c r="H10" i="20"/>
  <c r="I10" i="20"/>
  <c r="J10" i="20"/>
  <c r="K10" i="20"/>
  <c r="E11" i="20"/>
  <c r="F11" i="20"/>
  <c r="G11" i="20"/>
  <c r="H11" i="20"/>
  <c r="I11" i="20"/>
  <c r="J11" i="20"/>
  <c r="K11" i="20"/>
  <c r="E12" i="20"/>
  <c r="F12" i="20"/>
  <c r="G12" i="20"/>
  <c r="H12" i="20"/>
  <c r="I12" i="20"/>
  <c r="J12" i="20"/>
  <c r="K12" i="20"/>
  <c r="E13" i="20"/>
  <c r="F13" i="20"/>
  <c r="G13" i="20"/>
  <c r="H13" i="20"/>
  <c r="I13" i="20"/>
  <c r="E14" i="20"/>
  <c r="F14" i="20"/>
  <c r="G14" i="20"/>
  <c r="H14" i="20"/>
  <c r="I14" i="20"/>
  <c r="J14" i="20"/>
  <c r="K14" i="20"/>
  <c r="E15" i="20"/>
  <c r="F15" i="20"/>
  <c r="G15" i="20"/>
  <c r="H15" i="20"/>
  <c r="I15" i="20"/>
  <c r="J15" i="20"/>
  <c r="K15" i="20"/>
  <c r="E16" i="20"/>
  <c r="F16" i="20"/>
  <c r="G16" i="20"/>
  <c r="H16" i="20"/>
  <c r="I16" i="20"/>
  <c r="E17" i="20"/>
  <c r="F17" i="20"/>
  <c r="G17" i="20"/>
  <c r="H17" i="20"/>
  <c r="I17" i="20"/>
  <c r="J17" i="20"/>
  <c r="K17" i="20"/>
  <c r="E18" i="20"/>
  <c r="F18" i="20"/>
  <c r="G18" i="20"/>
  <c r="H18" i="20"/>
  <c r="I18" i="20"/>
  <c r="J18" i="20"/>
  <c r="K18" i="20"/>
  <c r="E19" i="20"/>
  <c r="F19" i="20"/>
  <c r="G19" i="20"/>
  <c r="H19" i="20"/>
  <c r="I19" i="20"/>
  <c r="J19" i="20"/>
  <c r="K19" i="20"/>
  <c r="E20" i="20"/>
  <c r="F20" i="20"/>
  <c r="G20" i="20"/>
  <c r="H20" i="20"/>
  <c r="I20" i="20"/>
  <c r="J20" i="20"/>
  <c r="K20" i="20"/>
  <c r="E21" i="20"/>
  <c r="F21" i="20"/>
  <c r="G21" i="20"/>
  <c r="H21" i="20"/>
  <c r="I21" i="20"/>
  <c r="J21" i="20"/>
  <c r="K21" i="20"/>
  <c r="E22" i="20"/>
  <c r="F22" i="20"/>
  <c r="G22" i="20"/>
  <c r="H22" i="20"/>
  <c r="I22" i="20"/>
  <c r="J22" i="20"/>
  <c r="K22" i="20"/>
  <c r="E23" i="20"/>
  <c r="F23" i="20"/>
  <c r="G23" i="20"/>
  <c r="H23" i="20"/>
  <c r="I23" i="20"/>
  <c r="E24" i="20"/>
  <c r="F24" i="20"/>
  <c r="G24" i="20"/>
  <c r="H24" i="20"/>
  <c r="I24" i="20"/>
  <c r="J24" i="20"/>
  <c r="K24" i="20"/>
  <c r="E25" i="20"/>
  <c r="F25" i="20"/>
  <c r="G25" i="20"/>
  <c r="H25" i="20"/>
  <c r="I25" i="20"/>
  <c r="J25" i="20"/>
  <c r="K25" i="20"/>
  <c r="E28" i="20"/>
  <c r="F28" i="20"/>
  <c r="G28" i="20"/>
  <c r="H28" i="20"/>
  <c r="I28" i="20"/>
  <c r="E29" i="20"/>
  <c r="F29" i="20"/>
  <c r="G29" i="20"/>
  <c r="H29" i="20"/>
  <c r="I29" i="20"/>
  <c r="J29" i="20"/>
  <c r="K29" i="20"/>
  <c r="E30" i="20"/>
  <c r="F30" i="20"/>
  <c r="G30" i="20"/>
  <c r="H30" i="20"/>
  <c r="I30" i="20"/>
  <c r="J30" i="20"/>
  <c r="K30" i="20"/>
  <c r="E31" i="20"/>
  <c r="F31" i="20"/>
  <c r="G31" i="20"/>
  <c r="H31" i="20"/>
  <c r="I31" i="20"/>
  <c r="J31" i="20"/>
  <c r="K31" i="20"/>
  <c r="E32" i="20"/>
  <c r="F32" i="20"/>
  <c r="G32" i="20"/>
  <c r="H32" i="20"/>
  <c r="I32" i="20"/>
  <c r="J32" i="20"/>
  <c r="K32" i="20"/>
  <c r="E33" i="20"/>
  <c r="F33" i="20"/>
  <c r="G33" i="20"/>
  <c r="H33" i="20"/>
  <c r="I33" i="20"/>
  <c r="J33" i="20"/>
  <c r="K33" i="20"/>
  <c r="E34" i="20"/>
  <c r="F34" i="20"/>
  <c r="G34" i="20"/>
  <c r="H34" i="20"/>
  <c r="I34" i="20"/>
  <c r="J34" i="20"/>
  <c r="K34" i="20"/>
  <c r="E35" i="20"/>
  <c r="F35" i="20"/>
  <c r="G35" i="20"/>
  <c r="H35" i="20"/>
  <c r="I35" i="20"/>
  <c r="J35" i="20"/>
  <c r="K35" i="20"/>
  <c r="E36" i="20"/>
  <c r="F36" i="20"/>
  <c r="G36" i="20"/>
  <c r="H36" i="20"/>
  <c r="I36" i="20"/>
  <c r="J36" i="20"/>
  <c r="K36" i="20"/>
  <c r="E37" i="20"/>
  <c r="F37" i="20"/>
  <c r="G37" i="20"/>
  <c r="H37" i="20"/>
  <c r="I37" i="20"/>
  <c r="J37" i="20"/>
  <c r="K37" i="20"/>
  <c r="E38" i="20"/>
  <c r="F38" i="20"/>
  <c r="G38" i="20"/>
  <c r="H38" i="20"/>
  <c r="I38" i="20"/>
  <c r="J38" i="20"/>
  <c r="K38" i="20"/>
  <c r="E40" i="20"/>
  <c r="F40" i="20"/>
  <c r="G40" i="20"/>
  <c r="H40" i="20"/>
  <c r="I40" i="20"/>
  <c r="E41" i="20"/>
  <c r="F41" i="20"/>
  <c r="G41" i="20"/>
  <c r="H41" i="20"/>
  <c r="I41" i="20"/>
  <c r="J41" i="20"/>
  <c r="K41" i="20"/>
  <c r="E42" i="20"/>
  <c r="F42" i="20"/>
  <c r="G42" i="20"/>
  <c r="H42" i="20"/>
  <c r="I42" i="20"/>
  <c r="J42" i="20"/>
  <c r="K42" i="20"/>
  <c r="E43" i="20"/>
  <c r="F43" i="20"/>
  <c r="G43" i="20"/>
  <c r="H43" i="20"/>
  <c r="I43" i="20"/>
  <c r="J43" i="20"/>
  <c r="K43" i="20"/>
  <c r="E44" i="20"/>
  <c r="F44" i="20"/>
  <c r="G44" i="20"/>
  <c r="H44" i="20"/>
  <c r="I44" i="20"/>
  <c r="J44" i="20"/>
  <c r="K44" i="20"/>
  <c r="E45" i="20"/>
  <c r="F45" i="20"/>
  <c r="G45" i="20"/>
  <c r="H45" i="20"/>
  <c r="I45" i="20"/>
  <c r="J45" i="20"/>
  <c r="K45" i="20"/>
  <c r="E46" i="20"/>
  <c r="F46" i="20"/>
  <c r="G46" i="20"/>
  <c r="H46" i="20"/>
  <c r="I46" i="20"/>
  <c r="J46" i="20"/>
  <c r="K46" i="20"/>
  <c r="E47" i="20"/>
  <c r="F47" i="20"/>
  <c r="G47" i="20"/>
  <c r="H47" i="20"/>
  <c r="I47" i="20"/>
  <c r="J47" i="20"/>
  <c r="K47" i="20"/>
  <c r="E48" i="20"/>
  <c r="F48" i="20"/>
  <c r="G48" i="20"/>
  <c r="H48" i="20"/>
  <c r="I48" i="20"/>
  <c r="J48" i="20"/>
  <c r="K48" i="20"/>
  <c r="E49" i="20"/>
  <c r="F49" i="20"/>
  <c r="G49" i="20"/>
  <c r="H49" i="20"/>
  <c r="I49" i="20"/>
  <c r="J49" i="20"/>
  <c r="K49" i="20"/>
  <c r="E50" i="20"/>
  <c r="F50" i="20"/>
  <c r="G50" i="20"/>
  <c r="H50" i="20"/>
  <c r="I50" i="20"/>
  <c r="J50" i="20"/>
  <c r="K50" i="20"/>
  <c r="E51" i="20"/>
  <c r="F51" i="20"/>
  <c r="G51" i="20"/>
  <c r="H51" i="20"/>
  <c r="I51" i="20"/>
  <c r="J51" i="20"/>
  <c r="K51" i="20"/>
  <c r="E59" i="20"/>
  <c r="E60" i="20"/>
  <c r="E62" i="20"/>
  <c r="E63" i="20"/>
  <c r="E64" i="20"/>
  <c r="E65" i="20"/>
  <c r="E66" i="20"/>
  <c r="E67" i="20"/>
  <c r="E68" i="20"/>
  <c r="E70" i="20"/>
  <c r="E71" i="20"/>
  <c r="E72" i="20"/>
  <c r="E73" i="20"/>
  <c r="E74" i="20"/>
  <c r="E75" i="20"/>
  <c r="E6" i="19"/>
  <c r="F6" i="19"/>
  <c r="G6" i="19"/>
  <c r="E7" i="19"/>
  <c r="F7" i="19"/>
  <c r="G7" i="19"/>
  <c r="H7" i="19"/>
  <c r="I7" i="19"/>
  <c r="E8" i="19"/>
  <c r="F8" i="19"/>
  <c r="G8" i="19"/>
  <c r="H8" i="19"/>
  <c r="I8" i="19"/>
  <c r="J8" i="19"/>
  <c r="K8" i="19"/>
  <c r="E9" i="19"/>
  <c r="F9" i="19"/>
  <c r="G9" i="19"/>
  <c r="H9" i="19"/>
  <c r="I9" i="19"/>
  <c r="J9" i="19"/>
  <c r="K9" i="19"/>
  <c r="E10" i="19"/>
  <c r="F10" i="19"/>
  <c r="G10" i="19"/>
  <c r="H10" i="19"/>
  <c r="I10" i="19"/>
  <c r="J10" i="19"/>
  <c r="K10" i="19"/>
  <c r="E11" i="19"/>
  <c r="F11" i="19"/>
  <c r="G11" i="19"/>
  <c r="H11" i="19"/>
  <c r="I11" i="19"/>
  <c r="J11" i="19"/>
  <c r="K11" i="19"/>
  <c r="E12" i="19"/>
  <c r="F12" i="19"/>
  <c r="G12" i="19"/>
  <c r="H12" i="19"/>
  <c r="I12" i="19"/>
  <c r="J12" i="19"/>
  <c r="K12" i="19"/>
  <c r="E13" i="19"/>
  <c r="F13" i="19"/>
  <c r="G13" i="19"/>
  <c r="H13" i="19"/>
  <c r="I13" i="19"/>
  <c r="E14" i="19"/>
  <c r="F14" i="19"/>
  <c r="G14" i="19"/>
  <c r="H14" i="19"/>
  <c r="I14" i="19"/>
  <c r="J14" i="19"/>
  <c r="K14" i="19"/>
  <c r="E15" i="19"/>
  <c r="F15" i="19"/>
  <c r="G15" i="19"/>
  <c r="H15" i="19"/>
  <c r="I15" i="19"/>
  <c r="J15" i="19"/>
  <c r="K15" i="19"/>
  <c r="E16" i="19"/>
  <c r="F16" i="19"/>
  <c r="G16" i="19"/>
  <c r="H16" i="19"/>
  <c r="I16" i="19"/>
  <c r="E17" i="19"/>
  <c r="F17" i="19"/>
  <c r="G17" i="19"/>
  <c r="H17" i="19"/>
  <c r="I17" i="19"/>
  <c r="J17" i="19"/>
  <c r="K17" i="19"/>
  <c r="E18" i="19"/>
  <c r="F18" i="19"/>
  <c r="G18" i="19"/>
  <c r="H18" i="19"/>
  <c r="I18" i="19"/>
  <c r="J18" i="19"/>
  <c r="K18" i="19"/>
  <c r="E19" i="19"/>
  <c r="F19" i="19"/>
  <c r="G19" i="19"/>
  <c r="H19" i="19"/>
  <c r="I19" i="19"/>
  <c r="J19" i="19"/>
  <c r="K19" i="19"/>
  <c r="E20" i="19"/>
  <c r="F20" i="19"/>
  <c r="G20" i="19"/>
  <c r="H20" i="19"/>
  <c r="I20" i="19"/>
  <c r="J20" i="19"/>
  <c r="K20" i="19"/>
  <c r="E21" i="19"/>
  <c r="F21" i="19"/>
  <c r="G21" i="19"/>
  <c r="H21" i="19"/>
  <c r="I21" i="19"/>
  <c r="J21" i="19"/>
  <c r="K21" i="19"/>
  <c r="E22" i="19"/>
  <c r="F22" i="19"/>
  <c r="G22" i="19"/>
  <c r="H22" i="19"/>
  <c r="I22" i="19"/>
  <c r="J22" i="19"/>
  <c r="K22" i="19"/>
  <c r="E23" i="19"/>
  <c r="F23" i="19"/>
  <c r="G23" i="19"/>
  <c r="H23" i="19"/>
  <c r="I23" i="19"/>
  <c r="E24" i="19"/>
  <c r="F24" i="19"/>
  <c r="G24" i="19"/>
  <c r="H24" i="19"/>
  <c r="I24" i="19"/>
  <c r="J24" i="19"/>
  <c r="K24" i="19"/>
  <c r="E25" i="19"/>
  <c r="F25" i="19"/>
  <c r="G25" i="19"/>
  <c r="H25" i="19"/>
  <c r="I25" i="19"/>
  <c r="J25" i="19"/>
  <c r="K25" i="19"/>
  <c r="E28" i="19"/>
  <c r="F28" i="19"/>
  <c r="G28" i="19"/>
  <c r="H28" i="19"/>
  <c r="I28" i="19"/>
  <c r="E29" i="19"/>
  <c r="F29" i="19"/>
  <c r="G29" i="19"/>
  <c r="H29" i="19"/>
  <c r="I29" i="19"/>
  <c r="J29" i="19"/>
  <c r="K29" i="19"/>
  <c r="E30" i="19"/>
  <c r="F30" i="19"/>
  <c r="G30" i="19"/>
  <c r="H30" i="19"/>
  <c r="I30" i="19"/>
  <c r="J30" i="19"/>
  <c r="K30" i="19"/>
  <c r="E31" i="19"/>
  <c r="F31" i="19"/>
  <c r="G31" i="19"/>
  <c r="H31" i="19"/>
  <c r="I31" i="19"/>
  <c r="J31" i="19"/>
  <c r="K31" i="19"/>
  <c r="E32" i="19"/>
  <c r="F32" i="19"/>
  <c r="G32" i="19"/>
  <c r="H32" i="19"/>
  <c r="I32" i="19"/>
  <c r="J32" i="19"/>
  <c r="K32" i="19"/>
  <c r="E33" i="19"/>
  <c r="F33" i="19"/>
  <c r="G33" i="19"/>
  <c r="H33" i="19"/>
  <c r="I33" i="19"/>
  <c r="J33" i="19"/>
  <c r="K33" i="19"/>
  <c r="E34" i="19"/>
  <c r="F34" i="19"/>
  <c r="G34" i="19"/>
  <c r="H34" i="19"/>
  <c r="I34" i="19"/>
  <c r="J34" i="19"/>
  <c r="K34" i="19"/>
  <c r="E35" i="19"/>
  <c r="F35" i="19"/>
  <c r="G35" i="19"/>
  <c r="H35" i="19"/>
  <c r="I35" i="19"/>
  <c r="J35" i="19"/>
  <c r="K35" i="19"/>
  <c r="E36" i="19"/>
  <c r="F36" i="19"/>
  <c r="G36" i="19"/>
  <c r="H36" i="19"/>
  <c r="I36" i="19"/>
  <c r="J36" i="19"/>
  <c r="K36" i="19"/>
  <c r="E37" i="19"/>
  <c r="F37" i="19"/>
  <c r="G37" i="19"/>
  <c r="H37" i="19"/>
  <c r="I37" i="19"/>
  <c r="J37" i="19"/>
  <c r="K37" i="19"/>
  <c r="E38" i="19"/>
  <c r="F38" i="19"/>
  <c r="G38" i="19"/>
  <c r="H38" i="19"/>
  <c r="I38" i="19"/>
  <c r="J38" i="19"/>
  <c r="K38" i="19"/>
  <c r="E40" i="19"/>
  <c r="F40" i="19"/>
  <c r="G40" i="19"/>
  <c r="H40" i="19"/>
  <c r="I40" i="19"/>
  <c r="E41" i="19"/>
  <c r="F41" i="19"/>
  <c r="G41" i="19"/>
  <c r="H41" i="19"/>
  <c r="I41" i="19"/>
  <c r="J41" i="19"/>
  <c r="K41" i="19"/>
  <c r="E42" i="19"/>
  <c r="F42" i="19"/>
  <c r="G42" i="19"/>
  <c r="H42" i="19"/>
  <c r="I42" i="19"/>
  <c r="J42" i="19"/>
  <c r="K42" i="19"/>
  <c r="E43" i="19"/>
  <c r="F43" i="19"/>
  <c r="G43" i="19"/>
  <c r="H43" i="19"/>
  <c r="I43" i="19"/>
  <c r="J43" i="19"/>
  <c r="K43" i="19"/>
  <c r="E44" i="19"/>
  <c r="F44" i="19"/>
  <c r="G44" i="19"/>
  <c r="H44" i="19"/>
  <c r="I44" i="19"/>
  <c r="J44" i="19"/>
  <c r="K44" i="19"/>
  <c r="E45" i="19"/>
  <c r="F45" i="19"/>
  <c r="G45" i="19"/>
  <c r="H45" i="19"/>
  <c r="I45" i="19"/>
  <c r="J45" i="19"/>
  <c r="K45" i="19"/>
  <c r="E46" i="19"/>
  <c r="F46" i="19"/>
  <c r="G46" i="19"/>
  <c r="H46" i="19"/>
  <c r="I46" i="19"/>
  <c r="J46" i="19"/>
  <c r="K46" i="19"/>
  <c r="E47" i="19"/>
  <c r="F47" i="19"/>
  <c r="G47" i="19"/>
  <c r="H47" i="19"/>
  <c r="I47" i="19"/>
  <c r="J47" i="19"/>
  <c r="K47" i="19"/>
  <c r="E48" i="19"/>
  <c r="F48" i="19"/>
  <c r="G48" i="19"/>
  <c r="H48" i="19"/>
  <c r="I48" i="19"/>
  <c r="J48" i="19"/>
  <c r="K48" i="19"/>
  <c r="E49" i="19"/>
  <c r="F49" i="19"/>
  <c r="G49" i="19"/>
  <c r="H49" i="19"/>
  <c r="I49" i="19"/>
  <c r="J49" i="19"/>
  <c r="K49" i="19"/>
  <c r="E50" i="19"/>
  <c r="F50" i="19"/>
  <c r="G50" i="19"/>
  <c r="H50" i="19"/>
  <c r="I50" i="19"/>
  <c r="J50" i="19"/>
  <c r="K50" i="19"/>
  <c r="E51" i="19"/>
  <c r="F51" i="19"/>
  <c r="G51" i="19"/>
  <c r="H51" i="19"/>
  <c r="I51" i="19"/>
  <c r="J51" i="19"/>
  <c r="K51" i="19"/>
  <c r="E59" i="19"/>
  <c r="E60" i="19"/>
  <c r="E62" i="19"/>
  <c r="E63" i="19"/>
  <c r="E64" i="19"/>
  <c r="E65" i="19"/>
  <c r="E66" i="19"/>
  <c r="E67" i="19"/>
  <c r="E68" i="19"/>
  <c r="E70" i="19"/>
  <c r="E71" i="19"/>
  <c r="E72" i="19"/>
  <c r="E73" i="19"/>
  <c r="E74" i="19"/>
  <c r="E75" i="19"/>
  <c r="E6" i="18"/>
  <c r="F6" i="18"/>
  <c r="G6" i="18"/>
  <c r="E7" i="18"/>
  <c r="F7" i="18"/>
  <c r="G7" i="18"/>
  <c r="H7" i="18"/>
  <c r="I7" i="18"/>
  <c r="E8" i="18"/>
  <c r="F8" i="18"/>
  <c r="G8" i="18"/>
  <c r="H8" i="18"/>
  <c r="I8" i="18"/>
  <c r="J8" i="18"/>
  <c r="K8" i="18"/>
  <c r="E9" i="18"/>
  <c r="F9" i="18"/>
  <c r="G9" i="18"/>
  <c r="H9" i="18"/>
  <c r="I9" i="18"/>
  <c r="J9" i="18"/>
  <c r="K9" i="18"/>
  <c r="E10" i="18"/>
  <c r="F10" i="18"/>
  <c r="G10" i="18"/>
  <c r="H10" i="18"/>
  <c r="I10" i="18"/>
  <c r="J10" i="18"/>
  <c r="K10" i="18"/>
  <c r="E11" i="18"/>
  <c r="F11" i="18"/>
  <c r="G11" i="18"/>
  <c r="H11" i="18"/>
  <c r="I11" i="18"/>
  <c r="J11" i="18"/>
  <c r="K11" i="18"/>
  <c r="E12" i="18"/>
  <c r="F12" i="18"/>
  <c r="G12" i="18"/>
  <c r="H12" i="18"/>
  <c r="I12" i="18"/>
  <c r="J12" i="18"/>
  <c r="K12" i="18"/>
  <c r="E13" i="18"/>
  <c r="F13" i="18"/>
  <c r="G13" i="18"/>
  <c r="H13" i="18"/>
  <c r="I13" i="18"/>
  <c r="E14" i="18"/>
  <c r="F14" i="18"/>
  <c r="G14" i="18"/>
  <c r="H14" i="18"/>
  <c r="I14" i="18"/>
  <c r="J14" i="18"/>
  <c r="K14" i="18"/>
  <c r="E15" i="18"/>
  <c r="F15" i="18"/>
  <c r="G15" i="18"/>
  <c r="H15" i="18"/>
  <c r="I15" i="18"/>
  <c r="J15" i="18"/>
  <c r="K15" i="18"/>
  <c r="E16" i="18"/>
  <c r="F16" i="18"/>
  <c r="G16" i="18"/>
  <c r="H16" i="18"/>
  <c r="I16" i="18"/>
  <c r="E17" i="18"/>
  <c r="F17" i="18"/>
  <c r="G17" i="18"/>
  <c r="H17" i="18"/>
  <c r="I17" i="18"/>
  <c r="J17" i="18"/>
  <c r="K17" i="18"/>
  <c r="E18" i="18"/>
  <c r="F18" i="18"/>
  <c r="G18" i="18"/>
  <c r="H18" i="18"/>
  <c r="I18" i="18"/>
  <c r="J18" i="18"/>
  <c r="K18" i="18"/>
  <c r="E19" i="18"/>
  <c r="F19" i="18"/>
  <c r="G19" i="18"/>
  <c r="H19" i="18"/>
  <c r="I19" i="18"/>
  <c r="J19" i="18"/>
  <c r="K19" i="18"/>
  <c r="E20" i="18"/>
  <c r="F20" i="18"/>
  <c r="G20" i="18"/>
  <c r="H20" i="18"/>
  <c r="I20" i="18"/>
  <c r="J20" i="18"/>
  <c r="K20" i="18"/>
  <c r="E21" i="18"/>
  <c r="F21" i="18"/>
  <c r="G21" i="18"/>
  <c r="H21" i="18"/>
  <c r="I21" i="18"/>
  <c r="J21" i="18"/>
  <c r="K21" i="18"/>
  <c r="E22" i="18"/>
  <c r="F22" i="18"/>
  <c r="G22" i="18"/>
  <c r="H22" i="18"/>
  <c r="I22" i="18"/>
  <c r="J22" i="18"/>
  <c r="K22" i="18"/>
  <c r="E23" i="18"/>
  <c r="F23" i="18"/>
  <c r="G23" i="18"/>
  <c r="H23" i="18"/>
  <c r="I23" i="18"/>
  <c r="E24" i="18"/>
  <c r="F24" i="18"/>
  <c r="G24" i="18"/>
  <c r="H24" i="18"/>
  <c r="I24" i="18"/>
  <c r="J24" i="18"/>
  <c r="K24" i="18"/>
  <c r="E25" i="18"/>
  <c r="F25" i="18"/>
  <c r="G25" i="18"/>
  <c r="H25" i="18"/>
  <c r="I25" i="18"/>
  <c r="J25" i="18"/>
  <c r="K25" i="18"/>
  <c r="E28" i="18"/>
  <c r="F28" i="18"/>
  <c r="G28" i="18"/>
  <c r="H28" i="18"/>
  <c r="I28" i="18"/>
  <c r="E29" i="18"/>
  <c r="F29" i="18"/>
  <c r="G29" i="18"/>
  <c r="H29" i="18"/>
  <c r="I29" i="18"/>
  <c r="J29" i="18"/>
  <c r="K29" i="18"/>
  <c r="E30" i="18"/>
  <c r="F30" i="18"/>
  <c r="G30" i="18"/>
  <c r="H30" i="18"/>
  <c r="I30" i="18"/>
  <c r="J30" i="18"/>
  <c r="K30" i="18"/>
  <c r="E31" i="18"/>
  <c r="F31" i="18"/>
  <c r="G31" i="18"/>
  <c r="H31" i="18"/>
  <c r="I31" i="18"/>
  <c r="J31" i="18"/>
  <c r="K31" i="18"/>
  <c r="E32" i="18"/>
  <c r="F32" i="18"/>
  <c r="G32" i="18"/>
  <c r="H32" i="18"/>
  <c r="I32" i="18"/>
  <c r="J32" i="18"/>
  <c r="K32" i="18"/>
  <c r="E33" i="18"/>
  <c r="F33" i="18"/>
  <c r="G33" i="18"/>
  <c r="H33" i="18"/>
  <c r="I33" i="18"/>
  <c r="J33" i="18"/>
  <c r="K33" i="18"/>
  <c r="E34" i="18"/>
  <c r="F34" i="18"/>
  <c r="G34" i="18"/>
  <c r="H34" i="18"/>
  <c r="I34" i="18"/>
  <c r="J34" i="18"/>
  <c r="K34" i="18"/>
  <c r="E35" i="18"/>
  <c r="F35" i="18"/>
  <c r="G35" i="18"/>
  <c r="H35" i="18"/>
  <c r="I35" i="18"/>
  <c r="J35" i="18"/>
  <c r="K35" i="18"/>
  <c r="E36" i="18"/>
  <c r="F36" i="18"/>
  <c r="G36" i="18"/>
  <c r="H36" i="18"/>
  <c r="I36" i="18"/>
  <c r="J36" i="18"/>
  <c r="K36" i="18"/>
  <c r="E37" i="18"/>
  <c r="F37" i="18"/>
  <c r="G37" i="18"/>
  <c r="H37" i="18"/>
  <c r="I37" i="18"/>
  <c r="J37" i="18"/>
  <c r="K37" i="18"/>
  <c r="E38" i="18"/>
  <c r="F38" i="18"/>
  <c r="G38" i="18"/>
  <c r="H38" i="18"/>
  <c r="I38" i="18"/>
  <c r="J38" i="18"/>
  <c r="K38" i="18"/>
  <c r="E40" i="18"/>
  <c r="F40" i="18"/>
  <c r="G40" i="18"/>
  <c r="H40" i="18"/>
  <c r="I40" i="18"/>
  <c r="E41" i="18"/>
  <c r="F41" i="18"/>
  <c r="G41" i="18"/>
  <c r="H41" i="18"/>
  <c r="I41" i="18"/>
  <c r="J41" i="18"/>
  <c r="K41" i="18"/>
  <c r="E42" i="18"/>
  <c r="F42" i="18"/>
  <c r="G42" i="18"/>
  <c r="H42" i="18"/>
  <c r="I42" i="18"/>
  <c r="J42" i="18"/>
  <c r="K42" i="18"/>
  <c r="E43" i="18"/>
  <c r="F43" i="18"/>
  <c r="G43" i="18"/>
  <c r="H43" i="18"/>
  <c r="I43" i="18"/>
  <c r="J43" i="18"/>
  <c r="K43" i="18"/>
  <c r="E44" i="18"/>
  <c r="F44" i="18"/>
  <c r="G44" i="18"/>
  <c r="H44" i="18"/>
  <c r="I44" i="18"/>
  <c r="J44" i="18"/>
  <c r="K44" i="18"/>
  <c r="E45" i="18"/>
  <c r="F45" i="18"/>
  <c r="G45" i="18"/>
  <c r="H45" i="18"/>
  <c r="I45" i="18"/>
  <c r="J45" i="18"/>
  <c r="K45" i="18"/>
  <c r="E46" i="18"/>
  <c r="F46" i="18"/>
  <c r="G46" i="18"/>
  <c r="H46" i="18"/>
  <c r="I46" i="18"/>
  <c r="J46" i="18"/>
  <c r="K46" i="18"/>
  <c r="E47" i="18"/>
  <c r="F47" i="18"/>
  <c r="G47" i="18"/>
  <c r="H47" i="18"/>
  <c r="I47" i="18"/>
  <c r="J47" i="18"/>
  <c r="K47" i="18"/>
  <c r="E48" i="18"/>
  <c r="F48" i="18"/>
  <c r="G48" i="18"/>
  <c r="H48" i="18"/>
  <c r="I48" i="18"/>
  <c r="J48" i="18"/>
  <c r="K48" i="18"/>
  <c r="E49" i="18"/>
  <c r="F49" i="18"/>
  <c r="G49" i="18"/>
  <c r="H49" i="18"/>
  <c r="I49" i="18"/>
  <c r="J49" i="18"/>
  <c r="K49" i="18"/>
  <c r="E50" i="18"/>
  <c r="F50" i="18"/>
  <c r="G50" i="18"/>
  <c r="H50" i="18"/>
  <c r="I50" i="18"/>
  <c r="J50" i="18"/>
  <c r="K50" i="18"/>
  <c r="E51" i="18"/>
  <c r="F51" i="18"/>
  <c r="G51" i="18"/>
  <c r="H51" i="18"/>
  <c r="I51" i="18"/>
  <c r="J51" i="18"/>
  <c r="K51" i="18"/>
  <c r="E59" i="18"/>
  <c r="E60" i="18"/>
  <c r="E62" i="18"/>
  <c r="E63" i="18"/>
  <c r="E64" i="18"/>
  <c r="E65" i="18"/>
  <c r="E66" i="18"/>
  <c r="E67" i="18"/>
  <c r="E68" i="18"/>
  <c r="E70" i="18"/>
  <c r="E71" i="18"/>
  <c r="E72" i="18"/>
  <c r="E73" i="18"/>
  <c r="E74" i="18"/>
  <c r="E75" i="18"/>
  <c r="E6" i="17"/>
  <c r="F6" i="17"/>
  <c r="G6" i="17"/>
  <c r="E7" i="17"/>
  <c r="F7" i="17"/>
  <c r="G7" i="17"/>
  <c r="H7" i="17"/>
  <c r="I7" i="17"/>
  <c r="E8" i="17"/>
  <c r="F8" i="17"/>
  <c r="G8" i="17"/>
  <c r="H8" i="17"/>
  <c r="I8" i="17"/>
  <c r="J8" i="17"/>
  <c r="K8" i="17"/>
  <c r="E9" i="17"/>
  <c r="F9" i="17"/>
  <c r="G9" i="17"/>
  <c r="H9" i="17"/>
  <c r="I9" i="17"/>
  <c r="J9" i="17"/>
  <c r="K9" i="17"/>
  <c r="E10" i="17"/>
  <c r="F10" i="17"/>
  <c r="G10" i="17"/>
  <c r="H10" i="17"/>
  <c r="I10" i="17"/>
  <c r="J10" i="17"/>
  <c r="K10" i="17"/>
  <c r="E11" i="17"/>
  <c r="F11" i="17"/>
  <c r="G11" i="17"/>
  <c r="H11" i="17"/>
  <c r="I11" i="17"/>
  <c r="J11" i="17"/>
  <c r="K11" i="17"/>
  <c r="E12" i="17"/>
  <c r="F12" i="17"/>
  <c r="G12" i="17"/>
  <c r="H12" i="17"/>
  <c r="I12" i="17"/>
  <c r="J12" i="17"/>
  <c r="K12" i="17"/>
  <c r="E13" i="17"/>
  <c r="F13" i="17"/>
  <c r="G13" i="17"/>
  <c r="H13" i="17"/>
  <c r="I13" i="17"/>
  <c r="E14" i="17"/>
  <c r="F14" i="17"/>
  <c r="G14" i="17"/>
  <c r="H14" i="17"/>
  <c r="I14" i="17"/>
  <c r="J14" i="17"/>
  <c r="K14" i="17"/>
  <c r="E15" i="17"/>
  <c r="F15" i="17"/>
  <c r="G15" i="17"/>
  <c r="H15" i="17"/>
  <c r="I15" i="17"/>
  <c r="J15" i="17"/>
  <c r="K15" i="17"/>
  <c r="E16" i="17"/>
  <c r="F16" i="17"/>
  <c r="G16" i="17"/>
  <c r="H16" i="17"/>
  <c r="I16" i="17"/>
  <c r="E17" i="17"/>
  <c r="F17" i="17"/>
  <c r="G17" i="17"/>
  <c r="H17" i="17"/>
  <c r="I17" i="17"/>
  <c r="J17" i="17"/>
  <c r="K17" i="17"/>
  <c r="E18" i="17"/>
  <c r="F18" i="17"/>
  <c r="G18" i="17"/>
  <c r="H18" i="17"/>
  <c r="I18" i="17"/>
  <c r="J18" i="17"/>
  <c r="K18" i="17"/>
  <c r="E19" i="17"/>
  <c r="F19" i="17"/>
  <c r="G19" i="17"/>
  <c r="H19" i="17"/>
  <c r="I19" i="17"/>
  <c r="J19" i="17"/>
  <c r="K19" i="17"/>
  <c r="E20" i="17"/>
  <c r="F20" i="17"/>
  <c r="G20" i="17"/>
  <c r="H20" i="17"/>
  <c r="I20" i="17"/>
  <c r="J20" i="17"/>
  <c r="K20" i="17"/>
  <c r="E21" i="17"/>
  <c r="F21" i="17"/>
  <c r="G21" i="17"/>
  <c r="H21" i="17"/>
  <c r="I21" i="17"/>
  <c r="J21" i="17"/>
  <c r="K21" i="17"/>
  <c r="E22" i="17"/>
  <c r="F22" i="17"/>
  <c r="G22" i="17"/>
  <c r="H22" i="17"/>
  <c r="I22" i="17"/>
  <c r="J22" i="17"/>
  <c r="K22" i="17"/>
  <c r="E23" i="17"/>
  <c r="F23" i="17"/>
  <c r="G23" i="17"/>
  <c r="H23" i="17"/>
  <c r="I23" i="17"/>
  <c r="E24" i="17"/>
  <c r="F24" i="17"/>
  <c r="G24" i="17"/>
  <c r="H24" i="17"/>
  <c r="I24" i="17"/>
  <c r="J24" i="17"/>
  <c r="K24" i="17"/>
  <c r="E25" i="17"/>
  <c r="F25" i="17"/>
  <c r="G25" i="17"/>
  <c r="H25" i="17"/>
  <c r="I25" i="17"/>
  <c r="J25" i="17"/>
  <c r="K25" i="17"/>
  <c r="E28" i="17"/>
  <c r="F28" i="17"/>
  <c r="G28" i="17"/>
  <c r="H28" i="17"/>
  <c r="I28" i="17"/>
  <c r="E29" i="17"/>
  <c r="F29" i="17"/>
  <c r="G29" i="17"/>
  <c r="H29" i="17"/>
  <c r="I29" i="17"/>
  <c r="J29" i="17"/>
  <c r="K29" i="17"/>
  <c r="E30" i="17"/>
  <c r="F30" i="17"/>
  <c r="G30" i="17"/>
  <c r="H30" i="17"/>
  <c r="I30" i="17"/>
  <c r="J30" i="17"/>
  <c r="K30" i="17"/>
  <c r="E31" i="17"/>
  <c r="F31" i="17"/>
  <c r="G31" i="17"/>
  <c r="H31" i="17"/>
  <c r="I31" i="17"/>
  <c r="J31" i="17"/>
  <c r="K31" i="17"/>
  <c r="E32" i="17"/>
  <c r="F32" i="17"/>
  <c r="G32" i="17"/>
  <c r="H32" i="17"/>
  <c r="I32" i="17"/>
  <c r="J32" i="17"/>
  <c r="K32" i="17"/>
  <c r="E33" i="17"/>
  <c r="F33" i="17"/>
  <c r="G33" i="17"/>
  <c r="H33" i="17"/>
  <c r="I33" i="17"/>
  <c r="J33" i="17"/>
  <c r="K33" i="17"/>
  <c r="E34" i="17"/>
  <c r="F34" i="17"/>
  <c r="G34" i="17"/>
  <c r="H34" i="17"/>
  <c r="I34" i="17"/>
  <c r="J34" i="17"/>
  <c r="K34" i="17"/>
  <c r="E35" i="17"/>
  <c r="F35" i="17"/>
  <c r="G35" i="17"/>
  <c r="H35" i="17"/>
  <c r="I35" i="17"/>
  <c r="J35" i="17"/>
  <c r="K35" i="17"/>
  <c r="E36" i="17"/>
  <c r="F36" i="17"/>
  <c r="G36" i="17"/>
  <c r="H36" i="17"/>
  <c r="I36" i="17"/>
  <c r="J36" i="17"/>
  <c r="K36" i="17"/>
  <c r="E37" i="17"/>
  <c r="F37" i="17"/>
  <c r="G37" i="17"/>
  <c r="H37" i="17"/>
  <c r="I37" i="17"/>
  <c r="J37" i="17"/>
  <c r="K37" i="17"/>
  <c r="E38" i="17"/>
  <c r="F38" i="17"/>
  <c r="G38" i="17"/>
  <c r="H38" i="17"/>
  <c r="I38" i="17"/>
  <c r="J38" i="17"/>
  <c r="K38" i="17"/>
  <c r="E40" i="17"/>
  <c r="F40" i="17"/>
  <c r="G40" i="17"/>
  <c r="H40" i="17"/>
  <c r="I40" i="17"/>
  <c r="E41" i="17"/>
  <c r="F41" i="17"/>
  <c r="G41" i="17"/>
  <c r="H41" i="17"/>
  <c r="I41" i="17"/>
  <c r="J41" i="17"/>
  <c r="K41" i="17"/>
  <c r="E42" i="17"/>
  <c r="F42" i="17"/>
  <c r="G42" i="17"/>
  <c r="H42" i="17"/>
  <c r="I42" i="17"/>
  <c r="J42" i="17"/>
  <c r="K42" i="17"/>
  <c r="E43" i="17"/>
  <c r="F43" i="17"/>
  <c r="G43" i="17"/>
  <c r="H43" i="17"/>
  <c r="I43" i="17"/>
  <c r="J43" i="17"/>
  <c r="K43" i="17"/>
  <c r="E44" i="17"/>
  <c r="F44" i="17"/>
  <c r="G44" i="17"/>
  <c r="H44" i="17"/>
  <c r="I44" i="17"/>
  <c r="J44" i="17"/>
  <c r="K44" i="17"/>
  <c r="E45" i="17"/>
  <c r="F45" i="17"/>
  <c r="G45" i="17"/>
  <c r="H45" i="17"/>
  <c r="I45" i="17"/>
  <c r="J45" i="17"/>
  <c r="K45" i="17"/>
  <c r="E46" i="17"/>
  <c r="F46" i="17"/>
  <c r="G46" i="17"/>
  <c r="H46" i="17"/>
  <c r="I46" i="17"/>
  <c r="J46" i="17"/>
  <c r="K46" i="17"/>
  <c r="E47" i="17"/>
  <c r="F47" i="17"/>
  <c r="G47" i="17"/>
  <c r="H47" i="17"/>
  <c r="I47" i="17"/>
  <c r="J47" i="17"/>
  <c r="K47" i="17"/>
  <c r="E48" i="17"/>
  <c r="F48" i="17"/>
  <c r="G48" i="17"/>
  <c r="H48" i="17"/>
  <c r="I48" i="17"/>
  <c r="J48" i="17"/>
  <c r="K48" i="17"/>
  <c r="E49" i="17"/>
  <c r="F49" i="17"/>
  <c r="G49" i="17"/>
  <c r="H49" i="17"/>
  <c r="I49" i="17"/>
  <c r="J49" i="17"/>
  <c r="K49" i="17"/>
  <c r="E50" i="17"/>
  <c r="F50" i="17"/>
  <c r="G50" i="17"/>
  <c r="H50" i="17"/>
  <c r="I50" i="17"/>
  <c r="J50" i="17"/>
  <c r="K50" i="17"/>
  <c r="E51" i="17"/>
  <c r="F51" i="17"/>
  <c r="G51" i="17"/>
  <c r="H51" i="17"/>
  <c r="I51" i="17"/>
  <c r="J51" i="17"/>
  <c r="K51" i="17"/>
  <c r="E59" i="17"/>
  <c r="E60" i="17"/>
  <c r="E62" i="17"/>
  <c r="E63" i="17"/>
  <c r="E64" i="17"/>
  <c r="E65" i="17"/>
  <c r="E66" i="17"/>
  <c r="E67" i="17"/>
  <c r="E68" i="17"/>
  <c r="E70" i="17"/>
  <c r="E71" i="17"/>
  <c r="E72" i="17"/>
  <c r="E73" i="17"/>
  <c r="E74" i="17"/>
  <c r="E75" i="17"/>
  <c r="E6" i="10"/>
  <c r="F6" i="10"/>
  <c r="G6" i="10"/>
  <c r="E7" i="10"/>
  <c r="F7" i="10"/>
  <c r="G7" i="10"/>
  <c r="H7" i="10"/>
  <c r="I7" i="10"/>
  <c r="E8" i="10"/>
  <c r="F8" i="10"/>
  <c r="G8" i="10"/>
  <c r="H8" i="10"/>
  <c r="I8" i="10"/>
  <c r="J8" i="10"/>
  <c r="K8" i="10"/>
  <c r="E9" i="10"/>
  <c r="F9" i="10"/>
  <c r="G9" i="10"/>
  <c r="H9" i="10"/>
  <c r="I9" i="10"/>
  <c r="J9" i="10"/>
  <c r="K9" i="10"/>
  <c r="E10" i="10"/>
  <c r="F10" i="10"/>
  <c r="G10" i="10"/>
  <c r="H10" i="10"/>
  <c r="I10" i="10"/>
  <c r="J10" i="10"/>
  <c r="K10" i="10"/>
  <c r="E11" i="10"/>
  <c r="F11" i="10"/>
  <c r="G11" i="10"/>
  <c r="H11" i="10"/>
  <c r="I11" i="10"/>
  <c r="J11" i="10"/>
  <c r="K11" i="10"/>
  <c r="E12" i="10"/>
  <c r="F12" i="10"/>
  <c r="G12" i="10"/>
  <c r="H12" i="10"/>
  <c r="I12" i="10"/>
  <c r="J12" i="10"/>
  <c r="K12" i="10"/>
  <c r="E13" i="10"/>
  <c r="F13" i="10"/>
  <c r="G13" i="10"/>
  <c r="H13" i="10"/>
  <c r="I13" i="10"/>
  <c r="E14" i="10"/>
  <c r="F14" i="10"/>
  <c r="G14" i="10"/>
  <c r="H14" i="10"/>
  <c r="I14" i="10"/>
  <c r="J14" i="10"/>
  <c r="K14" i="10"/>
  <c r="E15" i="10"/>
  <c r="F15" i="10"/>
  <c r="G15" i="10"/>
  <c r="H15" i="10"/>
  <c r="I15" i="10"/>
  <c r="J15" i="10"/>
  <c r="K15" i="10"/>
  <c r="E16" i="10"/>
  <c r="F16" i="10"/>
  <c r="G16" i="10"/>
  <c r="H16" i="10"/>
  <c r="I16" i="10"/>
  <c r="E17" i="10"/>
  <c r="F17" i="10"/>
  <c r="G17" i="10"/>
  <c r="H17" i="10"/>
  <c r="I17" i="10"/>
  <c r="J17" i="10"/>
  <c r="K17" i="10"/>
  <c r="E18" i="10"/>
  <c r="F18" i="10"/>
  <c r="G18" i="10"/>
  <c r="H18" i="10"/>
  <c r="I18" i="10"/>
  <c r="J18" i="10"/>
  <c r="K18" i="10"/>
  <c r="E19" i="10"/>
  <c r="F19" i="10"/>
  <c r="G19" i="10"/>
  <c r="H19" i="10"/>
  <c r="I19" i="10"/>
  <c r="J19" i="10"/>
  <c r="K19" i="10"/>
  <c r="E20" i="10"/>
  <c r="F20" i="10"/>
  <c r="G20" i="10"/>
  <c r="H20" i="10"/>
  <c r="I20" i="10"/>
  <c r="J20" i="10"/>
  <c r="K20" i="10"/>
  <c r="E21" i="10"/>
  <c r="F21" i="10"/>
  <c r="G21" i="10"/>
  <c r="H21" i="10"/>
  <c r="I21" i="10"/>
  <c r="J21" i="10"/>
  <c r="K21" i="10"/>
  <c r="E22" i="10"/>
  <c r="F22" i="10"/>
  <c r="G22" i="10"/>
  <c r="H22" i="10"/>
  <c r="I22" i="10"/>
  <c r="J22" i="10"/>
  <c r="K22" i="10"/>
  <c r="E23" i="10"/>
  <c r="F23" i="10"/>
  <c r="G23" i="10"/>
  <c r="H23" i="10"/>
  <c r="I23" i="10"/>
  <c r="E24" i="10"/>
  <c r="F24" i="10"/>
  <c r="G24" i="10"/>
  <c r="H24" i="10"/>
  <c r="I24" i="10"/>
  <c r="J24" i="10"/>
  <c r="K24" i="10"/>
  <c r="E25" i="10"/>
  <c r="F25" i="10"/>
  <c r="G25" i="10"/>
  <c r="H25" i="10"/>
  <c r="I25" i="10"/>
  <c r="J25" i="10"/>
  <c r="K25" i="10"/>
  <c r="E28" i="10"/>
  <c r="F28" i="10"/>
  <c r="G28" i="10"/>
  <c r="H28" i="10"/>
  <c r="I28" i="10"/>
  <c r="E29" i="10"/>
  <c r="F29" i="10"/>
  <c r="G29" i="10"/>
  <c r="H29" i="10"/>
  <c r="I29" i="10"/>
  <c r="J29" i="10"/>
  <c r="K29" i="10"/>
  <c r="E30" i="10"/>
  <c r="F30" i="10"/>
  <c r="G30" i="10"/>
  <c r="H30" i="10"/>
  <c r="I30" i="10"/>
  <c r="J30" i="10"/>
  <c r="K30" i="10"/>
  <c r="E31" i="10"/>
  <c r="F31" i="10"/>
  <c r="G31" i="10"/>
  <c r="H31" i="10"/>
  <c r="I31" i="10"/>
  <c r="J31" i="10"/>
  <c r="K31" i="10"/>
  <c r="E32" i="10"/>
  <c r="F32" i="10"/>
  <c r="G32" i="10"/>
  <c r="H32" i="10"/>
  <c r="I32" i="10"/>
  <c r="J32" i="10"/>
  <c r="K32" i="10"/>
  <c r="E33" i="10"/>
  <c r="F33" i="10"/>
  <c r="G33" i="10"/>
  <c r="H33" i="10"/>
  <c r="I33" i="10"/>
  <c r="J33" i="10"/>
  <c r="K33" i="10"/>
  <c r="E34" i="10"/>
  <c r="F34" i="10"/>
  <c r="G34" i="10"/>
  <c r="H34" i="10"/>
  <c r="I34" i="10"/>
  <c r="J34" i="10"/>
  <c r="K34" i="10"/>
  <c r="E35" i="10"/>
  <c r="F35" i="10"/>
  <c r="G35" i="10"/>
  <c r="H35" i="10"/>
  <c r="I35" i="10"/>
  <c r="J35" i="10"/>
  <c r="K35" i="10"/>
  <c r="E36" i="10"/>
  <c r="F36" i="10"/>
  <c r="G36" i="10"/>
  <c r="H36" i="10"/>
  <c r="I36" i="10"/>
  <c r="J36" i="10"/>
  <c r="K36" i="10"/>
  <c r="E37" i="10"/>
  <c r="F37" i="10"/>
  <c r="G37" i="10"/>
  <c r="H37" i="10"/>
  <c r="I37" i="10"/>
  <c r="J37" i="10"/>
  <c r="K37" i="10"/>
  <c r="E38" i="10"/>
  <c r="F38" i="10"/>
  <c r="G38" i="10"/>
  <c r="H38" i="10"/>
  <c r="I38" i="10"/>
  <c r="J38" i="10"/>
  <c r="K38" i="10"/>
  <c r="E40" i="10"/>
  <c r="F40" i="10"/>
  <c r="G40" i="10"/>
  <c r="H40" i="10"/>
  <c r="I40" i="10"/>
  <c r="E41" i="10"/>
  <c r="F41" i="10"/>
  <c r="G41" i="10"/>
  <c r="H41" i="10"/>
  <c r="I41" i="10"/>
  <c r="J41" i="10"/>
  <c r="K41" i="10"/>
  <c r="E42" i="10"/>
  <c r="F42" i="10"/>
  <c r="G42" i="10"/>
  <c r="H42" i="10"/>
  <c r="I42" i="10"/>
  <c r="J42" i="10"/>
  <c r="K42" i="10"/>
  <c r="E43" i="10"/>
  <c r="F43" i="10"/>
  <c r="G43" i="10"/>
  <c r="H43" i="10"/>
  <c r="I43" i="10"/>
  <c r="J43" i="10"/>
  <c r="K43" i="10"/>
  <c r="E44" i="10"/>
  <c r="F44" i="10"/>
  <c r="G44" i="10"/>
  <c r="H44" i="10"/>
  <c r="I44" i="10"/>
  <c r="J44" i="10"/>
  <c r="K44" i="10"/>
  <c r="E45" i="10"/>
  <c r="F45" i="10"/>
  <c r="G45" i="10"/>
  <c r="H45" i="10"/>
  <c r="I45" i="10"/>
  <c r="J45" i="10"/>
  <c r="K45" i="10"/>
  <c r="E46" i="10"/>
  <c r="F46" i="10"/>
  <c r="G46" i="10"/>
  <c r="H46" i="10"/>
  <c r="I46" i="10"/>
  <c r="J46" i="10"/>
  <c r="K46" i="10"/>
  <c r="E47" i="10"/>
  <c r="F47" i="10"/>
  <c r="G47" i="10"/>
  <c r="H47" i="10"/>
  <c r="I47" i="10"/>
  <c r="J47" i="10"/>
  <c r="K47" i="10"/>
  <c r="E48" i="10"/>
  <c r="F48" i="10"/>
  <c r="G48" i="10"/>
  <c r="H48" i="10"/>
  <c r="I48" i="10"/>
  <c r="J48" i="10"/>
  <c r="K48" i="10"/>
  <c r="E49" i="10"/>
  <c r="F49" i="10"/>
  <c r="G49" i="10"/>
  <c r="H49" i="10"/>
  <c r="I49" i="10"/>
  <c r="J49" i="10"/>
  <c r="K49" i="10"/>
  <c r="E50" i="10"/>
  <c r="F50" i="10"/>
  <c r="G50" i="10"/>
  <c r="H50" i="10"/>
  <c r="I50" i="10"/>
  <c r="J50" i="10"/>
  <c r="K50" i="10"/>
  <c r="E51" i="10"/>
  <c r="F51" i="10"/>
  <c r="G51" i="10"/>
  <c r="H51" i="10"/>
  <c r="I51" i="10"/>
  <c r="J51" i="10"/>
  <c r="K51" i="10"/>
  <c r="E59" i="10"/>
  <c r="E60" i="10"/>
  <c r="E62" i="10"/>
  <c r="E63" i="10"/>
  <c r="E64" i="10"/>
  <c r="E65" i="10"/>
  <c r="E66" i="10"/>
  <c r="E67" i="10"/>
  <c r="E68" i="10"/>
  <c r="E70" i="10"/>
  <c r="E71" i="10"/>
  <c r="E72" i="10"/>
  <c r="E73" i="10"/>
  <c r="E74" i="10"/>
  <c r="E75" i="10"/>
  <c r="E6" i="9"/>
  <c r="F6" i="9"/>
  <c r="G6" i="9"/>
  <c r="E7" i="9"/>
  <c r="F7" i="9"/>
  <c r="G7" i="9"/>
  <c r="H7" i="9"/>
  <c r="I7" i="9"/>
  <c r="E8" i="9"/>
  <c r="F8" i="9"/>
  <c r="G8" i="9"/>
  <c r="H8" i="9"/>
  <c r="I8" i="9"/>
  <c r="J8" i="9"/>
  <c r="K8" i="9"/>
  <c r="E9" i="9"/>
  <c r="F9" i="9"/>
  <c r="G9" i="9"/>
  <c r="H9" i="9"/>
  <c r="I9" i="9"/>
  <c r="J9" i="9"/>
  <c r="K9" i="9"/>
  <c r="E10" i="9"/>
  <c r="F10" i="9"/>
  <c r="G10" i="9"/>
  <c r="H10" i="9"/>
  <c r="I10" i="9"/>
  <c r="J10" i="9"/>
  <c r="K10" i="9"/>
  <c r="E11" i="9"/>
  <c r="F11" i="9"/>
  <c r="G11" i="9"/>
  <c r="H11" i="9"/>
  <c r="I11" i="9"/>
  <c r="J11" i="9"/>
  <c r="K11" i="9"/>
  <c r="E12" i="9"/>
  <c r="F12" i="9"/>
  <c r="G12" i="9"/>
  <c r="H12" i="9"/>
  <c r="I12" i="9"/>
  <c r="J12" i="9"/>
  <c r="K12" i="9"/>
  <c r="E13" i="9"/>
  <c r="F13" i="9"/>
  <c r="G13" i="9"/>
  <c r="H13" i="9"/>
  <c r="I13" i="9"/>
  <c r="E14" i="9"/>
  <c r="F14" i="9"/>
  <c r="G14" i="9"/>
  <c r="H14" i="9"/>
  <c r="I14" i="9"/>
  <c r="J14" i="9"/>
  <c r="K14" i="9"/>
  <c r="E15" i="9"/>
  <c r="F15" i="9"/>
  <c r="G15" i="9"/>
  <c r="H15" i="9"/>
  <c r="I15" i="9"/>
  <c r="J15" i="9"/>
  <c r="K15" i="9"/>
  <c r="E16" i="9"/>
  <c r="F16" i="9"/>
  <c r="G16" i="9"/>
  <c r="H16" i="9"/>
  <c r="I16" i="9"/>
  <c r="E17" i="9"/>
  <c r="F17" i="9"/>
  <c r="G17" i="9"/>
  <c r="H17" i="9"/>
  <c r="I17" i="9"/>
  <c r="J17" i="9"/>
  <c r="K17" i="9"/>
  <c r="E18" i="9"/>
  <c r="F18" i="9"/>
  <c r="G18" i="9"/>
  <c r="H18" i="9"/>
  <c r="I18" i="9"/>
  <c r="J18" i="9"/>
  <c r="K18" i="9"/>
  <c r="E19" i="9"/>
  <c r="F19" i="9"/>
  <c r="G19" i="9"/>
  <c r="H19" i="9"/>
  <c r="I19" i="9"/>
  <c r="J19" i="9"/>
  <c r="K19" i="9"/>
  <c r="E20" i="9"/>
  <c r="F20" i="9"/>
  <c r="G20" i="9"/>
  <c r="H20" i="9"/>
  <c r="I20" i="9"/>
  <c r="J20" i="9"/>
  <c r="K20" i="9"/>
  <c r="E21" i="9"/>
  <c r="F21" i="9"/>
  <c r="G21" i="9"/>
  <c r="H21" i="9"/>
  <c r="I21" i="9"/>
  <c r="J21" i="9"/>
  <c r="K21" i="9"/>
  <c r="E22" i="9"/>
  <c r="F22" i="9"/>
  <c r="G22" i="9"/>
  <c r="H22" i="9"/>
  <c r="I22" i="9"/>
  <c r="J22" i="9"/>
  <c r="K22" i="9"/>
  <c r="E23" i="9"/>
  <c r="F23" i="9"/>
  <c r="G23" i="9"/>
  <c r="H23" i="9"/>
  <c r="I23" i="9"/>
  <c r="E24" i="9"/>
  <c r="F24" i="9"/>
  <c r="G24" i="9"/>
  <c r="H24" i="9"/>
  <c r="I24" i="9"/>
  <c r="J24" i="9"/>
  <c r="K24" i="9"/>
  <c r="E25" i="9"/>
  <c r="F25" i="9"/>
  <c r="G25" i="9"/>
  <c r="H25" i="9"/>
  <c r="I25" i="9"/>
  <c r="J25" i="9"/>
  <c r="K25" i="9"/>
  <c r="E28" i="9"/>
  <c r="F28" i="9"/>
  <c r="G28" i="9"/>
  <c r="H28" i="9"/>
  <c r="I28" i="9"/>
  <c r="E29" i="9"/>
  <c r="F29" i="9"/>
  <c r="G29" i="9"/>
  <c r="H29" i="9"/>
  <c r="I29" i="9"/>
  <c r="J29" i="9"/>
  <c r="K29" i="9"/>
  <c r="E30" i="9"/>
  <c r="F30" i="9"/>
  <c r="G30" i="9"/>
  <c r="H30" i="9"/>
  <c r="I30" i="9"/>
  <c r="J30" i="9"/>
  <c r="K30" i="9"/>
  <c r="E31" i="9"/>
  <c r="F31" i="9"/>
  <c r="G31" i="9"/>
  <c r="H31" i="9"/>
  <c r="I31" i="9"/>
  <c r="J31" i="9"/>
  <c r="K31" i="9"/>
  <c r="E32" i="9"/>
  <c r="F32" i="9"/>
  <c r="G32" i="9"/>
  <c r="H32" i="9"/>
  <c r="I32" i="9"/>
  <c r="J32" i="9"/>
  <c r="K32" i="9"/>
  <c r="E33" i="9"/>
  <c r="F33" i="9"/>
  <c r="G33" i="9"/>
  <c r="H33" i="9"/>
  <c r="I33" i="9"/>
  <c r="J33" i="9"/>
  <c r="K33" i="9"/>
  <c r="E34" i="9"/>
  <c r="F34" i="9"/>
  <c r="G34" i="9"/>
  <c r="H34" i="9"/>
  <c r="I34" i="9"/>
  <c r="J34" i="9"/>
  <c r="K34" i="9"/>
  <c r="E35" i="9"/>
  <c r="F35" i="9"/>
  <c r="G35" i="9"/>
  <c r="H35" i="9"/>
  <c r="I35" i="9"/>
  <c r="J35" i="9"/>
  <c r="K35" i="9"/>
  <c r="E36" i="9"/>
  <c r="F36" i="9"/>
  <c r="G36" i="9"/>
  <c r="H36" i="9"/>
  <c r="I36" i="9"/>
  <c r="J36" i="9"/>
  <c r="K36" i="9"/>
  <c r="E37" i="9"/>
  <c r="F37" i="9"/>
  <c r="G37" i="9"/>
  <c r="H37" i="9"/>
  <c r="I37" i="9"/>
  <c r="J37" i="9"/>
  <c r="K37" i="9"/>
  <c r="E38" i="9"/>
  <c r="F38" i="9"/>
  <c r="G38" i="9"/>
  <c r="H38" i="9"/>
  <c r="I38" i="9"/>
  <c r="J38" i="9"/>
  <c r="K38" i="9"/>
  <c r="E40" i="9"/>
  <c r="F40" i="9"/>
  <c r="G40" i="9"/>
  <c r="H40" i="9"/>
  <c r="I40" i="9"/>
  <c r="E41" i="9"/>
  <c r="F41" i="9"/>
  <c r="G41" i="9"/>
  <c r="H41" i="9"/>
  <c r="I41" i="9"/>
  <c r="J41" i="9"/>
  <c r="K41" i="9"/>
  <c r="E42" i="9"/>
  <c r="F42" i="9"/>
  <c r="G42" i="9"/>
  <c r="H42" i="9"/>
  <c r="I42" i="9"/>
  <c r="J42" i="9"/>
  <c r="K42" i="9"/>
  <c r="E43" i="9"/>
  <c r="F43" i="9"/>
  <c r="G43" i="9"/>
  <c r="H43" i="9"/>
  <c r="I43" i="9"/>
  <c r="J43" i="9"/>
  <c r="K43" i="9"/>
  <c r="E44" i="9"/>
  <c r="F44" i="9"/>
  <c r="G44" i="9"/>
  <c r="H44" i="9"/>
  <c r="I44" i="9"/>
  <c r="J44" i="9"/>
  <c r="K44" i="9"/>
  <c r="E45" i="9"/>
  <c r="F45" i="9"/>
  <c r="G45" i="9"/>
  <c r="H45" i="9"/>
  <c r="I45" i="9"/>
  <c r="J45" i="9"/>
  <c r="K45" i="9"/>
  <c r="E46" i="9"/>
  <c r="F46" i="9"/>
  <c r="G46" i="9"/>
  <c r="H46" i="9"/>
  <c r="I46" i="9"/>
  <c r="J46" i="9"/>
  <c r="K46" i="9"/>
  <c r="E47" i="9"/>
  <c r="F47" i="9"/>
  <c r="G47" i="9"/>
  <c r="H47" i="9"/>
  <c r="I47" i="9"/>
  <c r="J47" i="9"/>
  <c r="K47" i="9"/>
  <c r="E48" i="9"/>
  <c r="F48" i="9"/>
  <c r="G48" i="9"/>
  <c r="H48" i="9"/>
  <c r="I48" i="9"/>
  <c r="J48" i="9"/>
  <c r="K48" i="9"/>
  <c r="E49" i="9"/>
  <c r="F49" i="9"/>
  <c r="G49" i="9"/>
  <c r="H49" i="9"/>
  <c r="I49" i="9"/>
  <c r="J49" i="9"/>
  <c r="K49" i="9"/>
  <c r="E50" i="9"/>
  <c r="F50" i="9"/>
  <c r="G50" i="9"/>
  <c r="H50" i="9"/>
  <c r="I50" i="9"/>
  <c r="J50" i="9"/>
  <c r="K50" i="9"/>
  <c r="E51" i="9"/>
  <c r="F51" i="9"/>
  <c r="G51" i="9"/>
  <c r="H51" i="9"/>
  <c r="I51" i="9"/>
  <c r="J51" i="9"/>
  <c r="K51" i="9"/>
  <c r="E59" i="9"/>
  <c r="E60" i="9"/>
  <c r="E62" i="9"/>
  <c r="E63" i="9"/>
  <c r="E64" i="9"/>
  <c r="E65" i="9"/>
  <c r="E66" i="9"/>
  <c r="E67" i="9"/>
  <c r="E68" i="9"/>
  <c r="E70" i="9"/>
  <c r="E71" i="9"/>
  <c r="E72" i="9"/>
  <c r="E73" i="9"/>
  <c r="E74" i="9"/>
  <c r="E75" i="9"/>
  <c r="E6" i="16"/>
  <c r="F6" i="16"/>
  <c r="G6" i="16"/>
  <c r="E7" i="16"/>
  <c r="F7" i="16"/>
  <c r="G7" i="16"/>
  <c r="H7" i="16"/>
  <c r="I7" i="16"/>
  <c r="E8" i="16"/>
  <c r="F8" i="16"/>
  <c r="G8" i="16"/>
  <c r="H8" i="16"/>
  <c r="I8" i="16"/>
  <c r="J8" i="16"/>
  <c r="K8" i="16"/>
  <c r="E9" i="16"/>
  <c r="F9" i="16"/>
  <c r="G9" i="16"/>
  <c r="H9" i="16"/>
  <c r="I9" i="16"/>
  <c r="J9" i="16"/>
  <c r="K9" i="16"/>
  <c r="E10" i="16"/>
  <c r="F10" i="16"/>
  <c r="G10" i="16"/>
  <c r="H10" i="16"/>
  <c r="I10" i="16"/>
  <c r="J10" i="16"/>
  <c r="K10" i="16"/>
  <c r="E11" i="16"/>
  <c r="F11" i="16"/>
  <c r="G11" i="16"/>
  <c r="H11" i="16"/>
  <c r="I11" i="16"/>
  <c r="J11" i="16"/>
  <c r="K11" i="16"/>
  <c r="E12" i="16"/>
  <c r="F12" i="16"/>
  <c r="G12" i="16"/>
  <c r="H12" i="16"/>
  <c r="I12" i="16"/>
  <c r="J12" i="16"/>
  <c r="K12" i="16"/>
  <c r="E13" i="16"/>
  <c r="F13" i="16"/>
  <c r="G13" i="16"/>
  <c r="H13" i="16"/>
  <c r="I13" i="16"/>
  <c r="E14" i="16"/>
  <c r="F14" i="16"/>
  <c r="G14" i="16"/>
  <c r="H14" i="16"/>
  <c r="I14" i="16"/>
  <c r="J14" i="16"/>
  <c r="K14" i="16"/>
  <c r="E15" i="16"/>
  <c r="F15" i="16"/>
  <c r="G15" i="16"/>
  <c r="H15" i="16"/>
  <c r="I15" i="16"/>
  <c r="J15" i="16"/>
  <c r="K15" i="16"/>
  <c r="E16" i="16"/>
  <c r="F16" i="16"/>
  <c r="G16" i="16"/>
  <c r="H16" i="16"/>
  <c r="I16" i="16"/>
  <c r="E17" i="16"/>
  <c r="F17" i="16"/>
  <c r="G17" i="16"/>
  <c r="H17" i="16"/>
  <c r="I17" i="16"/>
  <c r="J17" i="16"/>
  <c r="K17" i="16"/>
  <c r="E18" i="16"/>
  <c r="F18" i="16"/>
  <c r="G18" i="16"/>
  <c r="H18" i="16"/>
  <c r="I18" i="16"/>
  <c r="J18" i="16"/>
  <c r="K18" i="16"/>
  <c r="E19" i="16"/>
  <c r="F19" i="16"/>
  <c r="G19" i="16"/>
  <c r="H19" i="16"/>
  <c r="I19" i="16"/>
  <c r="J19" i="16"/>
  <c r="K19" i="16"/>
  <c r="E20" i="16"/>
  <c r="F20" i="16"/>
  <c r="G20" i="16"/>
  <c r="H20" i="16"/>
  <c r="I20" i="16"/>
  <c r="J20" i="16"/>
  <c r="K20" i="16"/>
  <c r="E21" i="16"/>
  <c r="F21" i="16"/>
  <c r="G21" i="16"/>
  <c r="H21" i="16"/>
  <c r="I21" i="16"/>
  <c r="J21" i="16"/>
  <c r="K21" i="16"/>
  <c r="E22" i="16"/>
  <c r="F22" i="16"/>
  <c r="G22" i="16"/>
  <c r="H22" i="16"/>
  <c r="I22" i="16"/>
  <c r="J22" i="16"/>
  <c r="K22" i="16"/>
  <c r="E23" i="16"/>
  <c r="F23" i="16"/>
  <c r="G23" i="16"/>
  <c r="H23" i="16"/>
  <c r="I23" i="16"/>
  <c r="E24" i="16"/>
  <c r="F24" i="16"/>
  <c r="G24" i="16"/>
  <c r="H24" i="16"/>
  <c r="I24" i="16"/>
  <c r="J24" i="16"/>
  <c r="K24" i="16"/>
  <c r="E25" i="16"/>
  <c r="F25" i="16"/>
  <c r="G25" i="16"/>
  <c r="H25" i="16"/>
  <c r="I25" i="16"/>
  <c r="J25" i="16"/>
  <c r="K25" i="16"/>
  <c r="E28" i="16"/>
  <c r="F28" i="16"/>
  <c r="G28" i="16"/>
  <c r="H28" i="16"/>
  <c r="I28" i="16"/>
  <c r="E29" i="16"/>
  <c r="F29" i="16"/>
  <c r="G29" i="16"/>
  <c r="H29" i="16"/>
  <c r="I29" i="16"/>
  <c r="J29" i="16"/>
  <c r="K29" i="16"/>
  <c r="E30" i="16"/>
  <c r="F30" i="16"/>
  <c r="G30" i="16"/>
  <c r="H30" i="16"/>
  <c r="I30" i="16"/>
  <c r="J30" i="16"/>
  <c r="K30" i="16"/>
  <c r="E31" i="16"/>
  <c r="F31" i="16"/>
  <c r="G31" i="16"/>
  <c r="H31" i="16"/>
  <c r="I31" i="16"/>
  <c r="J31" i="16"/>
  <c r="K31" i="16"/>
  <c r="E32" i="16"/>
  <c r="F32" i="16"/>
  <c r="G32" i="16"/>
  <c r="H32" i="16"/>
  <c r="I32" i="16"/>
  <c r="J32" i="16"/>
  <c r="K32" i="16"/>
  <c r="E33" i="16"/>
  <c r="F33" i="16"/>
  <c r="G33" i="16"/>
  <c r="H33" i="16"/>
  <c r="I33" i="16"/>
  <c r="J33" i="16"/>
  <c r="K33" i="16"/>
  <c r="E34" i="16"/>
  <c r="F34" i="16"/>
  <c r="G34" i="16"/>
  <c r="H34" i="16"/>
  <c r="I34" i="16"/>
  <c r="J34" i="16"/>
  <c r="K34" i="16"/>
  <c r="E35" i="16"/>
  <c r="F35" i="16"/>
  <c r="G35" i="16"/>
  <c r="H35" i="16"/>
  <c r="I35" i="16"/>
  <c r="J35" i="16"/>
  <c r="K35" i="16"/>
  <c r="E36" i="16"/>
  <c r="F36" i="16"/>
  <c r="G36" i="16"/>
  <c r="H36" i="16"/>
  <c r="I36" i="16"/>
  <c r="J36" i="16"/>
  <c r="K36" i="16"/>
  <c r="E37" i="16"/>
  <c r="F37" i="16"/>
  <c r="G37" i="16"/>
  <c r="H37" i="16"/>
  <c r="I37" i="16"/>
  <c r="J37" i="16"/>
  <c r="K37" i="16"/>
  <c r="E38" i="16"/>
  <c r="F38" i="16"/>
  <c r="G38" i="16"/>
  <c r="H38" i="16"/>
  <c r="I38" i="16"/>
  <c r="J38" i="16"/>
  <c r="K38" i="16"/>
  <c r="E40" i="16"/>
  <c r="F40" i="16"/>
  <c r="G40" i="16"/>
  <c r="H40" i="16"/>
  <c r="I40" i="16"/>
  <c r="E41" i="16"/>
  <c r="F41" i="16"/>
  <c r="G41" i="16"/>
  <c r="H41" i="16"/>
  <c r="I41" i="16"/>
  <c r="J41" i="16"/>
  <c r="K41" i="16"/>
  <c r="E42" i="16"/>
  <c r="F42" i="16"/>
  <c r="G42" i="16"/>
  <c r="H42" i="16"/>
  <c r="I42" i="16"/>
  <c r="J42" i="16"/>
  <c r="K42" i="16"/>
  <c r="E43" i="16"/>
  <c r="F43" i="16"/>
  <c r="G43" i="16"/>
  <c r="H43" i="16"/>
  <c r="I43" i="16"/>
  <c r="J43" i="16"/>
  <c r="K43" i="16"/>
  <c r="E44" i="16"/>
  <c r="F44" i="16"/>
  <c r="G44" i="16"/>
  <c r="H44" i="16"/>
  <c r="I44" i="16"/>
  <c r="J44" i="16"/>
  <c r="K44" i="16"/>
  <c r="E45" i="16"/>
  <c r="F45" i="16"/>
  <c r="G45" i="16"/>
  <c r="H45" i="16"/>
  <c r="I45" i="16"/>
  <c r="J45" i="16"/>
  <c r="K45" i="16"/>
  <c r="E46" i="16"/>
  <c r="F46" i="16"/>
  <c r="G46" i="16"/>
  <c r="H46" i="16"/>
  <c r="I46" i="16"/>
  <c r="J46" i="16"/>
  <c r="K46" i="16"/>
  <c r="E47" i="16"/>
  <c r="F47" i="16"/>
  <c r="G47" i="16"/>
  <c r="H47" i="16"/>
  <c r="I47" i="16"/>
  <c r="J47" i="16"/>
  <c r="K47" i="16"/>
  <c r="E48" i="16"/>
  <c r="F48" i="16"/>
  <c r="G48" i="16"/>
  <c r="H48" i="16"/>
  <c r="I48" i="16"/>
  <c r="J48" i="16"/>
  <c r="K48" i="16"/>
  <c r="E49" i="16"/>
  <c r="F49" i="16"/>
  <c r="G49" i="16"/>
  <c r="H49" i="16"/>
  <c r="I49" i="16"/>
  <c r="J49" i="16"/>
  <c r="K49" i="16"/>
  <c r="E50" i="16"/>
  <c r="F50" i="16"/>
  <c r="G50" i="16"/>
  <c r="H50" i="16"/>
  <c r="I50" i="16"/>
  <c r="J50" i="16"/>
  <c r="K50" i="16"/>
  <c r="E51" i="16"/>
  <c r="F51" i="16"/>
  <c r="G51" i="16"/>
  <c r="H51" i="16"/>
  <c r="I51" i="16"/>
  <c r="J51" i="16"/>
  <c r="K51" i="16"/>
  <c r="E59" i="16"/>
  <c r="E60" i="16"/>
  <c r="E62" i="16"/>
  <c r="E63" i="16"/>
  <c r="E64" i="16"/>
  <c r="E65" i="16"/>
  <c r="E66" i="16"/>
  <c r="E67" i="16"/>
  <c r="E68" i="16"/>
  <c r="E70" i="16"/>
  <c r="E71" i="16"/>
  <c r="E72" i="16"/>
  <c r="E73" i="16"/>
  <c r="E74" i="16"/>
  <c r="E75" i="16"/>
  <c r="E6" i="15"/>
  <c r="F6" i="15"/>
  <c r="G6" i="15"/>
  <c r="E7" i="15"/>
  <c r="F7" i="15"/>
  <c r="G7" i="15"/>
  <c r="H7" i="15"/>
  <c r="I7" i="15"/>
  <c r="E8" i="15"/>
  <c r="F8" i="15"/>
  <c r="G8" i="15"/>
  <c r="H8" i="15"/>
  <c r="I8" i="15"/>
  <c r="J8" i="15"/>
  <c r="K8" i="15"/>
  <c r="E9" i="15"/>
  <c r="F9" i="15"/>
  <c r="G9" i="15"/>
  <c r="H9" i="15"/>
  <c r="I9" i="15"/>
  <c r="J9" i="15"/>
  <c r="K9" i="15"/>
  <c r="E10" i="15"/>
  <c r="F10" i="15"/>
  <c r="G10" i="15"/>
  <c r="H10" i="15"/>
  <c r="I10" i="15"/>
  <c r="J10" i="15"/>
  <c r="K10" i="15"/>
  <c r="E11" i="15"/>
  <c r="F11" i="15"/>
  <c r="G11" i="15"/>
  <c r="H11" i="15"/>
  <c r="I11" i="15"/>
  <c r="J11" i="15"/>
  <c r="K11" i="15"/>
  <c r="E12" i="15"/>
  <c r="F12" i="15"/>
  <c r="G12" i="15"/>
  <c r="H12" i="15"/>
  <c r="I12" i="15"/>
  <c r="J12" i="15"/>
  <c r="K12" i="15"/>
  <c r="E13" i="15"/>
  <c r="F13" i="15"/>
  <c r="G13" i="15"/>
  <c r="H13" i="15"/>
  <c r="I13" i="15"/>
  <c r="E14" i="15"/>
  <c r="F14" i="15"/>
  <c r="G14" i="15"/>
  <c r="H14" i="15"/>
  <c r="I14" i="15"/>
  <c r="J14" i="15"/>
  <c r="K14" i="15"/>
  <c r="E15" i="15"/>
  <c r="F15" i="15"/>
  <c r="G15" i="15"/>
  <c r="H15" i="15"/>
  <c r="I15" i="15"/>
  <c r="J15" i="15"/>
  <c r="K15" i="15"/>
  <c r="E16" i="15"/>
  <c r="F16" i="15"/>
  <c r="G16" i="15"/>
  <c r="H16" i="15"/>
  <c r="I16" i="15"/>
  <c r="E17" i="15"/>
  <c r="F17" i="15"/>
  <c r="G17" i="15"/>
  <c r="H17" i="15"/>
  <c r="I17" i="15"/>
  <c r="J17" i="15"/>
  <c r="K17" i="15"/>
  <c r="E18" i="15"/>
  <c r="F18" i="15"/>
  <c r="G18" i="15"/>
  <c r="H18" i="15"/>
  <c r="I18" i="15"/>
  <c r="J18" i="15"/>
  <c r="K18" i="15"/>
  <c r="E19" i="15"/>
  <c r="F19" i="15"/>
  <c r="G19" i="15"/>
  <c r="H19" i="15"/>
  <c r="I19" i="15"/>
  <c r="J19" i="15"/>
  <c r="K19" i="15"/>
  <c r="E20" i="15"/>
  <c r="F20" i="15"/>
  <c r="G20" i="15"/>
  <c r="H20" i="15"/>
  <c r="I20" i="15"/>
  <c r="J20" i="15"/>
  <c r="K20" i="15"/>
  <c r="E21" i="15"/>
  <c r="F21" i="15"/>
  <c r="G21" i="15"/>
  <c r="H21" i="15"/>
  <c r="I21" i="15"/>
  <c r="J21" i="15"/>
  <c r="K21" i="15"/>
  <c r="E22" i="15"/>
  <c r="F22" i="15"/>
  <c r="G22" i="15"/>
  <c r="H22" i="15"/>
  <c r="I22" i="15"/>
  <c r="J22" i="15"/>
  <c r="K22" i="15"/>
  <c r="E23" i="15"/>
  <c r="F23" i="15"/>
  <c r="G23" i="15"/>
  <c r="H23" i="15"/>
  <c r="I23" i="15"/>
  <c r="E24" i="15"/>
  <c r="F24" i="15"/>
  <c r="G24" i="15"/>
  <c r="H24" i="15"/>
  <c r="I24" i="15"/>
  <c r="J24" i="15"/>
  <c r="K24" i="15"/>
  <c r="E25" i="15"/>
  <c r="F25" i="15"/>
  <c r="G25" i="15"/>
  <c r="H25" i="15"/>
  <c r="I25" i="15"/>
  <c r="J25" i="15"/>
  <c r="K25" i="15"/>
  <c r="E28" i="15"/>
  <c r="F28" i="15"/>
  <c r="G28" i="15"/>
  <c r="H28" i="15"/>
  <c r="I28" i="15"/>
  <c r="E29" i="15"/>
  <c r="F29" i="15"/>
  <c r="G29" i="15"/>
  <c r="H29" i="15"/>
  <c r="I29" i="15"/>
  <c r="J29" i="15"/>
  <c r="K29" i="15"/>
  <c r="E30" i="15"/>
  <c r="F30" i="15"/>
  <c r="G30" i="15"/>
  <c r="H30" i="15"/>
  <c r="I30" i="15"/>
  <c r="J30" i="15"/>
  <c r="K30" i="15"/>
  <c r="E31" i="15"/>
  <c r="F31" i="15"/>
  <c r="G31" i="15"/>
  <c r="H31" i="15"/>
  <c r="I31" i="15"/>
  <c r="J31" i="15"/>
  <c r="K31" i="15"/>
  <c r="E32" i="15"/>
  <c r="F32" i="15"/>
  <c r="G32" i="15"/>
  <c r="H32" i="15"/>
  <c r="I32" i="15"/>
  <c r="J32" i="15"/>
  <c r="K32" i="15"/>
  <c r="E33" i="15"/>
  <c r="F33" i="15"/>
  <c r="G33" i="15"/>
  <c r="H33" i="15"/>
  <c r="I33" i="15"/>
  <c r="J33" i="15"/>
  <c r="K33" i="15"/>
  <c r="E34" i="15"/>
  <c r="F34" i="15"/>
  <c r="G34" i="15"/>
  <c r="H34" i="15"/>
  <c r="I34" i="15"/>
  <c r="J34" i="15"/>
  <c r="K34" i="15"/>
  <c r="E35" i="15"/>
  <c r="F35" i="15"/>
  <c r="G35" i="15"/>
  <c r="H35" i="15"/>
  <c r="I35" i="15"/>
  <c r="J35" i="15"/>
  <c r="K35" i="15"/>
  <c r="E36" i="15"/>
  <c r="F36" i="15"/>
  <c r="G36" i="15"/>
  <c r="H36" i="15"/>
  <c r="I36" i="15"/>
  <c r="J36" i="15"/>
  <c r="K36" i="15"/>
  <c r="E37" i="15"/>
  <c r="F37" i="15"/>
  <c r="G37" i="15"/>
  <c r="H37" i="15"/>
  <c r="I37" i="15"/>
  <c r="J37" i="15"/>
  <c r="K37" i="15"/>
  <c r="E38" i="15"/>
  <c r="F38" i="15"/>
  <c r="G38" i="15"/>
  <c r="H38" i="15"/>
  <c r="I38" i="15"/>
  <c r="J38" i="15"/>
  <c r="K38" i="15"/>
  <c r="E40" i="15"/>
  <c r="F40" i="15"/>
  <c r="G40" i="15"/>
  <c r="H40" i="15"/>
  <c r="I40" i="15"/>
  <c r="E41" i="15"/>
  <c r="F41" i="15"/>
  <c r="G41" i="15"/>
  <c r="H41" i="15"/>
  <c r="I41" i="15"/>
  <c r="J41" i="15"/>
  <c r="K41" i="15"/>
  <c r="E42" i="15"/>
  <c r="F42" i="15"/>
  <c r="G42" i="15"/>
  <c r="H42" i="15"/>
  <c r="I42" i="15"/>
  <c r="J42" i="15"/>
  <c r="K42" i="15"/>
  <c r="E43" i="15"/>
  <c r="F43" i="15"/>
  <c r="G43" i="15"/>
  <c r="H43" i="15"/>
  <c r="I43" i="15"/>
  <c r="J43" i="15"/>
  <c r="K43" i="15"/>
  <c r="E44" i="15"/>
  <c r="F44" i="15"/>
  <c r="G44" i="15"/>
  <c r="H44" i="15"/>
  <c r="I44" i="15"/>
  <c r="J44" i="15"/>
  <c r="K44" i="15"/>
  <c r="E45" i="15"/>
  <c r="F45" i="15"/>
  <c r="G45" i="15"/>
  <c r="H45" i="15"/>
  <c r="I45" i="15"/>
  <c r="J45" i="15"/>
  <c r="K45" i="15"/>
  <c r="E46" i="15"/>
  <c r="F46" i="15"/>
  <c r="G46" i="15"/>
  <c r="H46" i="15"/>
  <c r="I46" i="15"/>
  <c r="J46" i="15"/>
  <c r="K46" i="15"/>
  <c r="E47" i="15"/>
  <c r="F47" i="15"/>
  <c r="G47" i="15"/>
  <c r="H47" i="15"/>
  <c r="I47" i="15"/>
  <c r="J47" i="15"/>
  <c r="K47" i="15"/>
  <c r="E48" i="15"/>
  <c r="F48" i="15"/>
  <c r="G48" i="15"/>
  <c r="H48" i="15"/>
  <c r="I48" i="15"/>
  <c r="J48" i="15"/>
  <c r="K48" i="15"/>
  <c r="E49" i="15"/>
  <c r="F49" i="15"/>
  <c r="G49" i="15"/>
  <c r="H49" i="15"/>
  <c r="I49" i="15"/>
  <c r="J49" i="15"/>
  <c r="K49" i="15"/>
  <c r="E50" i="15"/>
  <c r="F50" i="15"/>
  <c r="G50" i="15"/>
  <c r="H50" i="15"/>
  <c r="I50" i="15"/>
  <c r="J50" i="15"/>
  <c r="K50" i="15"/>
  <c r="E51" i="15"/>
  <c r="F51" i="15"/>
  <c r="G51" i="15"/>
  <c r="H51" i="15"/>
  <c r="I51" i="15"/>
  <c r="J51" i="15"/>
  <c r="K51" i="15"/>
  <c r="E59" i="15"/>
  <c r="E60" i="15"/>
  <c r="E62" i="15"/>
  <c r="E63" i="15"/>
  <c r="E64" i="15"/>
  <c r="E65" i="15"/>
  <c r="E66" i="15"/>
  <c r="E67" i="15"/>
  <c r="E68" i="15"/>
  <c r="E70" i="15"/>
  <c r="E71" i="15"/>
  <c r="E72" i="15"/>
  <c r="E73" i="15"/>
  <c r="E74" i="15"/>
  <c r="E75" i="15"/>
  <c r="E6" i="14"/>
  <c r="F6" i="14"/>
  <c r="G6" i="14"/>
  <c r="E7" i="14"/>
  <c r="F7" i="14"/>
  <c r="G7" i="14"/>
  <c r="H7" i="14"/>
  <c r="I7" i="14"/>
  <c r="E8" i="14"/>
  <c r="F8" i="14"/>
  <c r="G8" i="14"/>
  <c r="H8" i="14"/>
  <c r="I8" i="14"/>
  <c r="J8" i="14"/>
  <c r="K8" i="14"/>
  <c r="E9" i="14"/>
  <c r="F9" i="14"/>
  <c r="G9" i="14"/>
  <c r="H9" i="14"/>
  <c r="I9" i="14"/>
  <c r="J9" i="14"/>
  <c r="K9" i="14"/>
  <c r="E10" i="14"/>
  <c r="F10" i="14"/>
  <c r="G10" i="14"/>
  <c r="H10" i="14"/>
  <c r="I10" i="14"/>
  <c r="J10" i="14"/>
  <c r="K10" i="14"/>
  <c r="E11" i="14"/>
  <c r="F11" i="14"/>
  <c r="G11" i="14"/>
  <c r="H11" i="14"/>
  <c r="I11" i="14"/>
  <c r="J11" i="14"/>
  <c r="K11" i="14"/>
  <c r="E12" i="14"/>
  <c r="F12" i="14"/>
  <c r="G12" i="14"/>
  <c r="H12" i="14"/>
  <c r="I12" i="14"/>
  <c r="J12" i="14"/>
  <c r="K12" i="14"/>
  <c r="E13" i="14"/>
  <c r="F13" i="14"/>
  <c r="G13" i="14"/>
  <c r="H13" i="14"/>
  <c r="I13" i="14"/>
  <c r="E14" i="14"/>
  <c r="F14" i="14"/>
  <c r="G14" i="14"/>
  <c r="H14" i="14"/>
  <c r="I14" i="14"/>
  <c r="J14" i="14"/>
  <c r="K14" i="14"/>
  <c r="E15" i="14"/>
  <c r="F15" i="14"/>
  <c r="G15" i="14"/>
  <c r="H15" i="14"/>
  <c r="I15" i="14"/>
  <c r="J15" i="14"/>
  <c r="K15" i="14"/>
  <c r="E16" i="14"/>
  <c r="F16" i="14"/>
  <c r="G16" i="14"/>
  <c r="H16" i="14"/>
  <c r="I16" i="14"/>
  <c r="E17" i="14"/>
  <c r="F17" i="14"/>
  <c r="G17" i="14"/>
  <c r="H17" i="14"/>
  <c r="I17" i="14"/>
  <c r="J17" i="14"/>
  <c r="K17" i="14"/>
  <c r="E18" i="14"/>
  <c r="F18" i="14"/>
  <c r="G18" i="14"/>
  <c r="H18" i="14"/>
  <c r="I18" i="14"/>
  <c r="J18" i="14"/>
  <c r="K18" i="14"/>
  <c r="E19" i="14"/>
  <c r="F19" i="14"/>
  <c r="G19" i="14"/>
  <c r="H19" i="14"/>
  <c r="I19" i="14"/>
  <c r="J19" i="14"/>
  <c r="K19" i="14"/>
  <c r="E20" i="14"/>
  <c r="F20" i="14"/>
  <c r="G20" i="14"/>
  <c r="H20" i="14"/>
  <c r="I20" i="14"/>
  <c r="J20" i="14"/>
  <c r="K20" i="14"/>
  <c r="E21" i="14"/>
  <c r="F21" i="14"/>
  <c r="G21" i="14"/>
  <c r="H21" i="14"/>
  <c r="I21" i="14"/>
  <c r="J21" i="14"/>
  <c r="K21" i="14"/>
  <c r="E22" i="14"/>
  <c r="F22" i="14"/>
  <c r="G22" i="14"/>
  <c r="H22" i="14"/>
  <c r="I22" i="14"/>
  <c r="J22" i="14"/>
  <c r="K22" i="14"/>
  <c r="E23" i="14"/>
  <c r="F23" i="14"/>
  <c r="G23" i="14"/>
  <c r="H23" i="14"/>
  <c r="I23" i="14"/>
  <c r="E24" i="14"/>
  <c r="F24" i="14"/>
  <c r="G24" i="14"/>
  <c r="H24" i="14"/>
  <c r="I24" i="14"/>
  <c r="J24" i="14"/>
  <c r="K24" i="14"/>
  <c r="E25" i="14"/>
  <c r="F25" i="14"/>
  <c r="G25" i="14"/>
  <c r="H25" i="14"/>
  <c r="I25" i="14"/>
  <c r="J25" i="14"/>
  <c r="K25" i="14"/>
  <c r="E28" i="14"/>
  <c r="F28" i="14"/>
  <c r="G28" i="14"/>
  <c r="H28" i="14"/>
  <c r="I28" i="14"/>
  <c r="E29" i="14"/>
  <c r="F29" i="14"/>
  <c r="G29" i="14"/>
  <c r="H29" i="14"/>
  <c r="I29" i="14"/>
  <c r="J29" i="14"/>
  <c r="K29" i="14"/>
  <c r="E30" i="14"/>
  <c r="F30" i="14"/>
  <c r="G30" i="14"/>
  <c r="H30" i="14"/>
  <c r="I30" i="14"/>
  <c r="J30" i="14"/>
  <c r="K30" i="14"/>
  <c r="E31" i="14"/>
  <c r="F31" i="14"/>
  <c r="G31" i="14"/>
  <c r="H31" i="14"/>
  <c r="I31" i="14"/>
  <c r="J31" i="14"/>
  <c r="K31" i="14"/>
  <c r="E32" i="14"/>
  <c r="F32" i="14"/>
  <c r="G32" i="14"/>
  <c r="H32" i="14"/>
  <c r="I32" i="14"/>
  <c r="J32" i="14"/>
  <c r="K32" i="14"/>
  <c r="E33" i="14"/>
  <c r="F33" i="14"/>
  <c r="G33" i="14"/>
  <c r="H33" i="14"/>
  <c r="I33" i="14"/>
  <c r="J33" i="14"/>
  <c r="K33" i="14"/>
  <c r="E34" i="14"/>
  <c r="F34" i="14"/>
  <c r="G34" i="14"/>
  <c r="H34" i="14"/>
  <c r="I34" i="14"/>
  <c r="J34" i="14"/>
  <c r="K34" i="14"/>
  <c r="E35" i="14"/>
  <c r="F35" i="14"/>
  <c r="G35" i="14"/>
  <c r="H35" i="14"/>
  <c r="I35" i="14"/>
  <c r="J35" i="14"/>
  <c r="K35" i="14"/>
  <c r="E36" i="14"/>
  <c r="F36" i="14"/>
  <c r="G36" i="14"/>
  <c r="H36" i="14"/>
  <c r="I36" i="14"/>
  <c r="J36" i="14"/>
  <c r="K36" i="14"/>
  <c r="E37" i="14"/>
  <c r="F37" i="14"/>
  <c r="G37" i="14"/>
  <c r="H37" i="14"/>
  <c r="I37" i="14"/>
  <c r="J37" i="14"/>
  <c r="K37" i="14"/>
  <c r="E38" i="14"/>
  <c r="F38" i="14"/>
  <c r="G38" i="14"/>
  <c r="H38" i="14"/>
  <c r="I38" i="14"/>
  <c r="J38" i="14"/>
  <c r="K38" i="14"/>
  <c r="E40" i="14"/>
  <c r="F40" i="14"/>
  <c r="G40" i="14"/>
  <c r="H40" i="14"/>
  <c r="I40" i="14"/>
  <c r="E41" i="14"/>
  <c r="F41" i="14"/>
  <c r="G41" i="14"/>
  <c r="H41" i="14"/>
  <c r="I41" i="14"/>
  <c r="J41" i="14"/>
  <c r="K41" i="14"/>
  <c r="E42" i="14"/>
  <c r="F42" i="14"/>
  <c r="G42" i="14"/>
  <c r="H42" i="14"/>
  <c r="I42" i="14"/>
  <c r="J42" i="14"/>
  <c r="K42" i="14"/>
  <c r="E43" i="14"/>
  <c r="F43" i="14"/>
  <c r="G43" i="14"/>
  <c r="H43" i="14"/>
  <c r="I43" i="14"/>
  <c r="J43" i="14"/>
  <c r="K43" i="14"/>
  <c r="E44" i="14"/>
  <c r="F44" i="14"/>
  <c r="G44" i="14"/>
  <c r="H44" i="14"/>
  <c r="I44" i="14"/>
  <c r="J44" i="14"/>
  <c r="K44" i="14"/>
  <c r="E45" i="14"/>
  <c r="F45" i="14"/>
  <c r="G45" i="14"/>
  <c r="H45" i="14"/>
  <c r="I45" i="14"/>
  <c r="J45" i="14"/>
  <c r="K45" i="14"/>
  <c r="E46" i="14"/>
  <c r="F46" i="14"/>
  <c r="G46" i="14"/>
  <c r="H46" i="14"/>
  <c r="I46" i="14"/>
  <c r="J46" i="14"/>
  <c r="K46" i="14"/>
  <c r="E47" i="14"/>
  <c r="F47" i="14"/>
  <c r="G47" i="14"/>
  <c r="H47" i="14"/>
  <c r="I47" i="14"/>
  <c r="J47" i="14"/>
  <c r="K47" i="14"/>
  <c r="E48" i="14"/>
  <c r="F48" i="14"/>
  <c r="G48" i="14"/>
  <c r="H48" i="14"/>
  <c r="I48" i="14"/>
  <c r="J48" i="14"/>
  <c r="K48" i="14"/>
  <c r="E49" i="14"/>
  <c r="F49" i="14"/>
  <c r="G49" i="14"/>
  <c r="H49" i="14"/>
  <c r="I49" i="14"/>
  <c r="J49" i="14"/>
  <c r="K49" i="14"/>
  <c r="E50" i="14"/>
  <c r="F50" i="14"/>
  <c r="G50" i="14"/>
  <c r="H50" i="14"/>
  <c r="I50" i="14"/>
  <c r="J50" i="14"/>
  <c r="K50" i="14"/>
  <c r="E51" i="14"/>
  <c r="F51" i="14"/>
  <c r="G51" i="14"/>
  <c r="H51" i="14"/>
  <c r="I51" i="14"/>
  <c r="J51" i="14"/>
  <c r="K51" i="14"/>
  <c r="E59" i="14"/>
  <c r="E60" i="14"/>
  <c r="E62" i="14"/>
  <c r="E63" i="14"/>
  <c r="E64" i="14"/>
  <c r="E65" i="14"/>
  <c r="E66" i="14"/>
  <c r="E67" i="14"/>
  <c r="E68" i="14"/>
  <c r="E70" i="14"/>
  <c r="E71" i="14"/>
  <c r="E72" i="14"/>
  <c r="E73" i="14"/>
  <c r="E74" i="14"/>
  <c r="E75" i="14"/>
  <c r="E6" i="13"/>
  <c r="F6" i="13"/>
  <c r="G6" i="13"/>
  <c r="E7" i="13"/>
  <c r="F7" i="13"/>
  <c r="G7" i="13"/>
  <c r="H7" i="13"/>
  <c r="I7" i="13"/>
  <c r="E8" i="13"/>
  <c r="F8" i="13"/>
  <c r="G8" i="13"/>
  <c r="H8" i="13"/>
  <c r="I8" i="13"/>
  <c r="J8" i="13"/>
  <c r="K8" i="13"/>
  <c r="E9" i="13"/>
  <c r="F9" i="13"/>
  <c r="G9" i="13"/>
  <c r="H9" i="13"/>
  <c r="I9" i="13"/>
  <c r="J9" i="13"/>
  <c r="K9" i="13"/>
  <c r="E10" i="13"/>
  <c r="F10" i="13"/>
  <c r="G10" i="13"/>
  <c r="H10" i="13"/>
  <c r="I10" i="13"/>
  <c r="J10" i="13"/>
  <c r="K10" i="13"/>
  <c r="E11" i="13"/>
  <c r="F11" i="13"/>
  <c r="G11" i="13"/>
  <c r="H11" i="13"/>
  <c r="I11" i="13"/>
  <c r="J11" i="13"/>
  <c r="K11" i="13"/>
  <c r="E12" i="13"/>
  <c r="F12" i="13"/>
  <c r="G12" i="13"/>
  <c r="H12" i="13"/>
  <c r="I12" i="13"/>
  <c r="J12" i="13"/>
  <c r="K12" i="13"/>
  <c r="E13" i="13"/>
  <c r="F13" i="13"/>
  <c r="G13" i="13"/>
  <c r="H13" i="13"/>
  <c r="I13" i="13"/>
  <c r="E14" i="13"/>
  <c r="F14" i="13"/>
  <c r="G14" i="13"/>
  <c r="H14" i="13"/>
  <c r="I14" i="13"/>
  <c r="J14" i="13"/>
  <c r="K14" i="13"/>
  <c r="E15" i="13"/>
  <c r="F15" i="13"/>
  <c r="G15" i="13"/>
  <c r="H15" i="13"/>
  <c r="I15" i="13"/>
  <c r="J15" i="13"/>
  <c r="K15" i="13"/>
  <c r="E16" i="13"/>
  <c r="F16" i="13"/>
  <c r="G16" i="13"/>
  <c r="H16" i="13"/>
  <c r="I16" i="13"/>
  <c r="E17" i="13"/>
  <c r="F17" i="13"/>
  <c r="G17" i="13"/>
  <c r="H17" i="13"/>
  <c r="I17" i="13"/>
  <c r="J17" i="13"/>
  <c r="K17" i="13"/>
  <c r="E18" i="13"/>
  <c r="F18" i="13"/>
  <c r="G18" i="13"/>
  <c r="H18" i="13"/>
  <c r="I18" i="13"/>
  <c r="J18" i="13"/>
  <c r="K18" i="13"/>
  <c r="E19" i="13"/>
  <c r="F19" i="13"/>
  <c r="G19" i="13"/>
  <c r="H19" i="13"/>
  <c r="I19" i="13"/>
  <c r="J19" i="13"/>
  <c r="K19" i="13"/>
  <c r="E20" i="13"/>
  <c r="F20" i="13"/>
  <c r="G20" i="13"/>
  <c r="H20" i="13"/>
  <c r="I20" i="13"/>
  <c r="J20" i="13"/>
  <c r="K20" i="13"/>
  <c r="E21" i="13"/>
  <c r="F21" i="13"/>
  <c r="G21" i="13"/>
  <c r="H21" i="13"/>
  <c r="I21" i="13"/>
  <c r="J21" i="13"/>
  <c r="K21" i="13"/>
  <c r="E22" i="13"/>
  <c r="F22" i="13"/>
  <c r="G22" i="13"/>
  <c r="H22" i="13"/>
  <c r="I22" i="13"/>
  <c r="J22" i="13"/>
  <c r="K22" i="13"/>
  <c r="E23" i="13"/>
  <c r="F23" i="13"/>
  <c r="G23" i="13"/>
  <c r="H23" i="13"/>
  <c r="I23" i="13"/>
  <c r="E24" i="13"/>
  <c r="F24" i="13"/>
  <c r="G24" i="13"/>
  <c r="H24" i="13"/>
  <c r="I24" i="13"/>
  <c r="J24" i="13"/>
  <c r="K24" i="13"/>
  <c r="E25" i="13"/>
  <c r="F25" i="13"/>
  <c r="G25" i="13"/>
  <c r="H25" i="13"/>
  <c r="I25" i="13"/>
  <c r="J25" i="13"/>
  <c r="K25" i="13"/>
  <c r="E28" i="13"/>
  <c r="F28" i="13"/>
  <c r="G28" i="13"/>
  <c r="H28" i="13"/>
  <c r="I28" i="13"/>
  <c r="E29" i="13"/>
  <c r="F29" i="13"/>
  <c r="G29" i="13"/>
  <c r="H29" i="13"/>
  <c r="I29" i="13"/>
  <c r="J29" i="13"/>
  <c r="K29" i="13"/>
  <c r="E30" i="13"/>
  <c r="F30" i="13"/>
  <c r="G30" i="13"/>
  <c r="H30" i="13"/>
  <c r="I30" i="13"/>
  <c r="J30" i="13"/>
  <c r="K30" i="13"/>
  <c r="E31" i="13"/>
  <c r="F31" i="13"/>
  <c r="G31" i="13"/>
  <c r="H31" i="13"/>
  <c r="I31" i="13"/>
  <c r="J31" i="13"/>
  <c r="K31" i="13"/>
  <c r="E32" i="13"/>
  <c r="F32" i="13"/>
  <c r="G32" i="13"/>
  <c r="H32" i="13"/>
  <c r="I32" i="13"/>
  <c r="J32" i="13"/>
  <c r="K32" i="13"/>
  <c r="E33" i="13"/>
  <c r="F33" i="13"/>
  <c r="G33" i="13"/>
  <c r="H33" i="13"/>
  <c r="I33" i="13"/>
  <c r="J33" i="13"/>
  <c r="K33" i="13"/>
  <c r="E34" i="13"/>
  <c r="F34" i="13"/>
  <c r="G34" i="13"/>
  <c r="H34" i="13"/>
  <c r="I34" i="13"/>
  <c r="J34" i="13"/>
  <c r="K34" i="13"/>
  <c r="E35" i="13"/>
  <c r="F35" i="13"/>
  <c r="G35" i="13"/>
  <c r="H35" i="13"/>
  <c r="I35" i="13"/>
  <c r="J35" i="13"/>
  <c r="K35" i="13"/>
  <c r="E36" i="13"/>
  <c r="F36" i="13"/>
  <c r="G36" i="13"/>
  <c r="H36" i="13"/>
  <c r="I36" i="13"/>
  <c r="J36" i="13"/>
  <c r="K36" i="13"/>
  <c r="E37" i="13"/>
  <c r="F37" i="13"/>
  <c r="G37" i="13"/>
  <c r="H37" i="13"/>
  <c r="I37" i="13"/>
  <c r="J37" i="13"/>
  <c r="K37" i="13"/>
  <c r="E38" i="13"/>
  <c r="F38" i="13"/>
  <c r="G38" i="13"/>
  <c r="H38" i="13"/>
  <c r="I38" i="13"/>
  <c r="J38" i="13"/>
  <c r="K38" i="13"/>
  <c r="E40" i="13"/>
  <c r="F40" i="13"/>
  <c r="G40" i="13"/>
  <c r="H40" i="13"/>
  <c r="I40" i="13"/>
  <c r="E41" i="13"/>
  <c r="F41" i="13"/>
  <c r="G41" i="13"/>
  <c r="H41" i="13"/>
  <c r="I41" i="13"/>
  <c r="J41" i="13"/>
  <c r="K41" i="13"/>
  <c r="E42" i="13"/>
  <c r="F42" i="13"/>
  <c r="G42" i="13"/>
  <c r="H42" i="13"/>
  <c r="I42" i="13"/>
  <c r="J42" i="13"/>
  <c r="K42" i="13"/>
  <c r="E43" i="13"/>
  <c r="F43" i="13"/>
  <c r="G43" i="13"/>
  <c r="H43" i="13"/>
  <c r="I43" i="13"/>
  <c r="J43" i="13"/>
  <c r="K43" i="13"/>
  <c r="E44" i="13"/>
  <c r="F44" i="13"/>
  <c r="G44" i="13"/>
  <c r="H44" i="13"/>
  <c r="I44" i="13"/>
  <c r="J44" i="13"/>
  <c r="K44" i="13"/>
  <c r="E45" i="13"/>
  <c r="F45" i="13"/>
  <c r="G45" i="13"/>
  <c r="H45" i="13"/>
  <c r="I45" i="13"/>
  <c r="J45" i="13"/>
  <c r="K45" i="13"/>
  <c r="E46" i="13"/>
  <c r="F46" i="13"/>
  <c r="G46" i="13"/>
  <c r="H46" i="13"/>
  <c r="I46" i="13"/>
  <c r="J46" i="13"/>
  <c r="K46" i="13"/>
  <c r="E47" i="13"/>
  <c r="F47" i="13"/>
  <c r="G47" i="13"/>
  <c r="H47" i="13"/>
  <c r="I47" i="13"/>
  <c r="J47" i="13"/>
  <c r="K47" i="13"/>
  <c r="E48" i="13"/>
  <c r="F48" i="13"/>
  <c r="G48" i="13"/>
  <c r="H48" i="13"/>
  <c r="I48" i="13"/>
  <c r="J48" i="13"/>
  <c r="K48" i="13"/>
  <c r="E49" i="13"/>
  <c r="F49" i="13"/>
  <c r="G49" i="13"/>
  <c r="H49" i="13"/>
  <c r="I49" i="13"/>
  <c r="J49" i="13"/>
  <c r="K49" i="13"/>
  <c r="E50" i="13"/>
  <c r="F50" i="13"/>
  <c r="G50" i="13"/>
  <c r="H50" i="13"/>
  <c r="I50" i="13"/>
  <c r="J50" i="13"/>
  <c r="K50" i="13"/>
  <c r="E51" i="13"/>
  <c r="F51" i="13"/>
  <c r="G51" i="13"/>
  <c r="H51" i="13"/>
  <c r="I51" i="13"/>
  <c r="J51" i="13"/>
  <c r="K51" i="13"/>
  <c r="E59" i="13"/>
  <c r="E60" i="13"/>
  <c r="E62" i="13"/>
  <c r="E63" i="13"/>
  <c r="E64" i="13"/>
  <c r="E65" i="13"/>
  <c r="E66" i="13"/>
  <c r="E67" i="13"/>
  <c r="E68" i="13"/>
  <c r="E70" i="13"/>
  <c r="E71" i="13"/>
  <c r="E72" i="13"/>
  <c r="E73" i="13"/>
  <c r="E74" i="13"/>
  <c r="E75" i="13"/>
  <c r="E6" i="8"/>
  <c r="F6" i="8"/>
  <c r="G6" i="8"/>
  <c r="E7" i="8"/>
  <c r="F7" i="8"/>
  <c r="G7" i="8"/>
  <c r="H7" i="8"/>
  <c r="I7" i="8"/>
  <c r="E8" i="8"/>
  <c r="F8" i="8"/>
  <c r="G8" i="8"/>
  <c r="H8" i="8"/>
  <c r="I8" i="8"/>
  <c r="J8" i="8"/>
  <c r="K8" i="8"/>
  <c r="E9" i="8"/>
  <c r="F9" i="8"/>
  <c r="G9" i="8"/>
  <c r="H9" i="8"/>
  <c r="I9" i="8"/>
  <c r="J9" i="8"/>
  <c r="K9" i="8"/>
  <c r="E10" i="8"/>
  <c r="F10" i="8"/>
  <c r="G10" i="8"/>
  <c r="H10" i="8"/>
  <c r="I10" i="8"/>
  <c r="J10" i="8"/>
  <c r="K10" i="8"/>
  <c r="E11" i="8"/>
  <c r="F11" i="8"/>
  <c r="G11" i="8"/>
  <c r="H11" i="8"/>
  <c r="I11" i="8"/>
  <c r="J11" i="8"/>
  <c r="K11" i="8"/>
  <c r="E12" i="8"/>
  <c r="F12" i="8"/>
  <c r="G12" i="8"/>
  <c r="H12" i="8"/>
  <c r="I12" i="8"/>
  <c r="J12" i="8"/>
  <c r="K12" i="8"/>
  <c r="E13" i="8"/>
  <c r="F13" i="8"/>
  <c r="G13" i="8"/>
  <c r="H13" i="8"/>
  <c r="I13" i="8"/>
  <c r="E14" i="8"/>
  <c r="F14" i="8"/>
  <c r="G14" i="8"/>
  <c r="H14" i="8"/>
  <c r="I14" i="8"/>
  <c r="J14" i="8"/>
  <c r="K14" i="8"/>
  <c r="E15" i="8"/>
  <c r="F15" i="8"/>
  <c r="G15" i="8"/>
  <c r="H15" i="8"/>
  <c r="I15" i="8"/>
  <c r="J15" i="8"/>
  <c r="K15" i="8"/>
  <c r="E16" i="8"/>
  <c r="F16" i="8"/>
  <c r="G16" i="8"/>
  <c r="H16" i="8"/>
  <c r="I16" i="8"/>
  <c r="E17" i="8"/>
  <c r="F17" i="8"/>
  <c r="G17" i="8"/>
  <c r="H17" i="8"/>
  <c r="I17" i="8"/>
  <c r="J17" i="8"/>
  <c r="K17" i="8"/>
  <c r="E18" i="8"/>
  <c r="F18" i="8"/>
  <c r="G18" i="8"/>
  <c r="H18" i="8"/>
  <c r="I18" i="8"/>
  <c r="J18" i="8"/>
  <c r="K18" i="8"/>
  <c r="E19" i="8"/>
  <c r="F19" i="8"/>
  <c r="G19" i="8"/>
  <c r="H19" i="8"/>
  <c r="I19" i="8"/>
  <c r="J19" i="8"/>
  <c r="K19" i="8"/>
  <c r="E20" i="8"/>
  <c r="F20" i="8"/>
  <c r="G20" i="8"/>
  <c r="H20" i="8"/>
  <c r="I20" i="8"/>
  <c r="J20" i="8"/>
  <c r="K20" i="8"/>
  <c r="E21" i="8"/>
  <c r="F21" i="8"/>
  <c r="G21" i="8"/>
  <c r="H21" i="8"/>
  <c r="I21" i="8"/>
  <c r="J21" i="8"/>
  <c r="K21" i="8"/>
  <c r="E22" i="8"/>
  <c r="F22" i="8"/>
  <c r="G22" i="8"/>
  <c r="H22" i="8"/>
  <c r="I22" i="8"/>
  <c r="J22" i="8"/>
  <c r="K22" i="8"/>
  <c r="E23" i="8"/>
  <c r="F23" i="8"/>
  <c r="G23" i="8"/>
  <c r="H23" i="8"/>
  <c r="I23" i="8"/>
  <c r="E24" i="8"/>
  <c r="F24" i="8"/>
  <c r="G24" i="8"/>
  <c r="H24" i="8"/>
  <c r="I24" i="8"/>
  <c r="J24" i="8"/>
  <c r="K24" i="8"/>
  <c r="E25" i="8"/>
  <c r="F25" i="8"/>
  <c r="G25" i="8"/>
  <c r="H25" i="8"/>
  <c r="I25" i="8"/>
  <c r="J25" i="8"/>
  <c r="K25" i="8"/>
  <c r="E28" i="8"/>
  <c r="F28" i="8"/>
  <c r="G28" i="8"/>
  <c r="H28" i="8"/>
  <c r="I28" i="8"/>
  <c r="E29" i="8"/>
  <c r="F29" i="8"/>
  <c r="G29" i="8"/>
  <c r="H29" i="8"/>
  <c r="I29" i="8"/>
  <c r="J29" i="8"/>
  <c r="K29" i="8"/>
  <c r="E30" i="8"/>
  <c r="F30" i="8"/>
  <c r="G30" i="8"/>
  <c r="H30" i="8"/>
  <c r="I30" i="8"/>
  <c r="J30" i="8"/>
  <c r="K30" i="8"/>
  <c r="E31" i="8"/>
  <c r="F31" i="8"/>
  <c r="G31" i="8"/>
  <c r="H31" i="8"/>
  <c r="I31" i="8"/>
  <c r="J31" i="8"/>
  <c r="K31" i="8"/>
  <c r="E32" i="8"/>
  <c r="F32" i="8"/>
  <c r="G32" i="8"/>
  <c r="H32" i="8"/>
  <c r="I32" i="8"/>
  <c r="J32" i="8"/>
  <c r="K32" i="8"/>
  <c r="E33" i="8"/>
  <c r="F33" i="8"/>
  <c r="G33" i="8"/>
  <c r="H33" i="8"/>
  <c r="I33" i="8"/>
  <c r="J33" i="8"/>
  <c r="K33" i="8"/>
  <c r="E34" i="8"/>
  <c r="F34" i="8"/>
  <c r="G34" i="8"/>
  <c r="H34" i="8"/>
  <c r="I34" i="8"/>
  <c r="J34" i="8"/>
  <c r="K34" i="8"/>
  <c r="E35" i="8"/>
  <c r="F35" i="8"/>
  <c r="G35" i="8"/>
  <c r="H35" i="8"/>
  <c r="I35" i="8"/>
  <c r="J35" i="8"/>
  <c r="K35" i="8"/>
  <c r="E36" i="8"/>
  <c r="F36" i="8"/>
  <c r="G36" i="8"/>
  <c r="H36" i="8"/>
  <c r="I36" i="8"/>
  <c r="J36" i="8"/>
  <c r="K36" i="8"/>
  <c r="E37" i="8"/>
  <c r="F37" i="8"/>
  <c r="G37" i="8"/>
  <c r="H37" i="8"/>
  <c r="I37" i="8"/>
  <c r="J37" i="8"/>
  <c r="K37" i="8"/>
  <c r="E38" i="8"/>
  <c r="F38" i="8"/>
  <c r="G38" i="8"/>
  <c r="H38" i="8"/>
  <c r="I38" i="8"/>
  <c r="J38" i="8"/>
  <c r="K38" i="8"/>
  <c r="E40" i="8"/>
  <c r="F40" i="8"/>
  <c r="G40" i="8"/>
  <c r="H40" i="8"/>
  <c r="I40" i="8"/>
  <c r="E41" i="8"/>
  <c r="F41" i="8"/>
  <c r="G41" i="8"/>
  <c r="H41" i="8"/>
  <c r="I41" i="8"/>
  <c r="J41" i="8"/>
  <c r="K41" i="8"/>
  <c r="E42" i="8"/>
  <c r="F42" i="8"/>
  <c r="G42" i="8"/>
  <c r="H42" i="8"/>
  <c r="I42" i="8"/>
  <c r="J42" i="8"/>
  <c r="K42" i="8"/>
  <c r="E43" i="8"/>
  <c r="F43" i="8"/>
  <c r="G43" i="8"/>
  <c r="H43" i="8"/>
  <c r="I43" i="8"/>
  <c r="J43" i="8"/>
  <c r="K43" i="8"/>
  <c r="E44" i="8"/>
  <c r="F44" i="8"/>
  <c r="G44" i="8"/>
  <c r="H44" i="8"/>
  <c r="I44" i="8"/>
  <c r="J44" i="8"/>
  <c r="K44" i="8"/>
  <c r="E45" i="8"/>
  <c r="F45" i="8"/>
  <c r="G45" i="8"/>
  <c r="H45" i="8"/>
  <c r="I45" i="8"/>
  <c r="J45" i="8"/>
  <c r="K45" i="8"/>
  <c r="E46" i="8"/>
  <c r="F46" i="8"/>
  <c r="G46" i="8"/>
  <c r="H46" i="8"/>
  <c r="I46" i="8"/>
  <c r="J46" i="8"/>
  <c r="K46" i="8"/>
  <c r="E47" i="8"/>
  <c r="F47" i="8"/>
  <c r="G47" i="8"/>
  <c r="H47" i="8"/>
  <c r="I47" i="8"/>
  <c r="J47" i="8"/>
  <c r="K47" i="8"/>
  <c r="E48" i="8"/>
  <c r="F48" i="8"/>
  <c r="G48" i="8"/>
  <c r="H48" i="8"/>
  <c r="I48" i="8"/>
  <c r="J48" i="8"/>
  <c r="K48" i="8"/>
  <c r="E49" i="8"/>
  <c r="F49" i="8"/>
  <c r="G49" i="8"/>
  <c r="H49" i="8"/>
  <c r="I49" i="8"/>
  <c r="J49" i="8"/>
  <c r="K49" i="8"/>
  <c r="E50" i="8"/>
  <c r="F50" i="8"/>
  <c r="G50" i="8"/>
  <c r="H50" i="8"/>
  <c r="I50" i="8"/>
  <c r="J50" i="8"/>
  <c r="K50" i="8"/>
  <c r="E51" i="8"/>
  <c r="F51" i="8"/>
  <c r="G51" i="8"/>
  <c r="H51" i="8"/>
  <c r="I51" i="8"/>
  <c r="J51" i="8"/>
  <c r="K51" i="8"/>
  <c r="E59" i="8"/>
  <c r="E60" i="8"/>
  <c r="E62" i="8"/>
  <c r="E63" i="8"/>
  <c r="E64" i="8"/>
  <c r="E65" i="8"/>
  <c r="E66" i="8"/>
  <c r="E67" i="8"/>
  <c r="E68" i="8"/>
  <c r="E70" i="8"/>
  <c r="E71" i="8"/>
  <c r="E72" i="8"/>
  <c r="E73" i="8"/>
  <c r="E74" i="8"/>
  <c r="E75" i="8"/>
  <c r="E6" i="7"/>
  <c r="F6" i="7"/>
  <c r="G6" i="7"/>
  <c r="E7" i="7"/>
  <c r="F7" i="7"/>
  <c r="G7" i="7"/>
  <c r="H7" i="7"/>
  <c r="I7" i="7"/>
  <c r="E8" i="7"/>
  <c r="F8" i="7"/>
  <c r="G8" i="7"/>
  <c r="H8" i="7"/>
  <c r="I8" i="7"/>
  <c r="J8" i="7"/>
  <c r="K8" i="7"/>
  <c r="E9" i="7"/>
  <c r="F9" i="7"/>
  <c r="G9" i="7"/>
  <c r="H9" i="7"/>
  <c r="I9" i="7"/>
  <c r="J9" i="7"/>
  <c r="K9" i="7"/>
  <c r="E10" i="7"/>
  <c r="F10" i="7"/>
  <c r="G10" i="7"/>
  <c r="H10" i="7"/>
  <c r="I10" i="7"/>
  <c r="J10" i="7"/>
  <c r="K10" i="7"/>
  <c r="E11" i="7"/>
  <c r="F11" i="7"/>
  <c r="G11" i="7"/>
  <c r="H11" i="7"/>
  <c r="I11" i="7"/>
  <c r="J11" i="7"/>
  <c r="K11" i="7"/>
  <c r="E12" i="7"/>
  <c r="F12" i="7"/>
  <c r="G12" i="7"/>
  <c r="H12" i="7"/>
  <c r="I12" i="7"/>
  <c r="J12" i="7"/>
  <c r="K12" i="7"/>
  <c r="E13" i="7"/>
  <c r="F13" i="7"/>
  <c r="G13" i="7"/>
  <c r="H13" i="7"/>
  <c r="I13" i="7"/>
  <c r="E14" i="7"/>
  <c r="F14" i="7"/>
  <c r="G14" i="7"/>
  <c r="H14" i="7"/>
  <c r="I14" i="7"/>
  <c r="J14" i="7"/>
  <c r="K14" i="7"/>
  <c r="E15" i="7"/>
  <c r="F15" i="7"/>
  <c r="G15" i="7"/>
  <c r="H15" i="7"/>
  <c r="I15" i="7"/>
  <c r="J15" i="7"/>
  <c r="K15" i="7"/>
  <c r="E16" i="7"/>
  <c r="F16" i="7"/>
  <c r="G16" i="7"/>
  <c r="H16" i="7"/>
  <c r="I16" i="7"/>
  <c r="E17" i="7"/>
  <c r="F17" i="7"/>
  <c r="G17" i="7"/>
  <c r="H17" i="7"/>
  <c r="I17" i="7"/>
  <c r="J17" i="7"/>
  <c r="K17" i="7"/>
  <c r="E18" i="7"/>
  <c r="F18" i="7"/>
  <c r="G18" i="7"/>
  <c r="H18" i="7"/>
  <c r="I18" i="7"/>
  <c r="J18" i="7"/>
  <c r="K18" i="7"/>
  <c r="E19" i="7"/>
  <c r="F19" i="7"/>
  <c r="G19" i="7"/>
  <c r="H19" i="7"/>
  <c r="I19" i="7"/>
  <c r="J19" i="7"/>
  <c r="K19" i="7"/>
  <c r="E20" i="7"/>
  <c r="F20" i="7"/>
  <c r="G20" i="7"/>
  <c r="H20" i="7"/>
  <c r="I20" i="7"/>
  <c r="J20" i="7"/>
  <c r="K20" i="7"/>
  <c r="E21" i="7"/>
  <c r="F21" i="7"/>
  <c r="G21" i="7"/>
  <c r="H21" i="7"/>
  <c r="I21" i="7"/>
  <c r="J21" i="7"/>
  <c r="K21" i="7"/>
  <c r="E22" i="7"/>
  <c r="F22" i="7"/>
  <c r="G22" i="7"/>
  <c r="H22" i="7"/>
  <c r="I22" i="7"/>
  <c r="J22" i="7"/>
  <c r="K22" i="7"/>
  <c r="E23" i="7"/>
  <c r="F23" i="7"/>
  <c r="G23" i="7"/>
  <c r="H23" i="7"/>
  <c r="I23" i="7"/>
  <c r="E24" i="7"/>
  <c r="F24" i="7"/>
  <c r="G24" i="7"/>
  <c r="H24" i="7"/>
  <c r="I24" i="7"/>
  <c r="J24" i="7"/>
  <c r="K24" i="7"/>
  <c r="E25" i="7"/>
  <c r="F25" i="7"/>
  <c r="G25" i="7"/>
  <c r="H25" i="7"/>
  <c r="I25" i="7"/>
  <c r="J25" i="7"/>
  <c r="K25" i="7"/>
  <c r="E28" i="7"/>
  <c r="F28" i="7"/>
  <c r="G28" i="7"/>
  <c r="H28" i="7"/>
  <c r="I28" i="7"/>
  <c r="E29" i="7"/>
  <c r="F29" i="7"/>
  <c r="G29" i="7"/>
  <c r="H29" i="7"/>
  <c r="I29" i="7"/>
  <c r="J29" i="7"/>
  <c r="K29" i="7"/>
  <c r="E30" i="7"/>
  <c r="F30" i="7"/>
  <c r="G30" i="7"/>
  <c r="H30" i="7"/>
  <c r="I30" i="7"/>
  <c r="J30" i="7"/>
  <c r="K30" i="7"/>
  <c r="E31" i="7"/>
  <c r="F31" i="7"/>
  <c r="G31" i="7"/>
  <c r="H31" i="7"/>
  <c r="I31" i="7"/>
  <c r="J31" i="7"/>
  <c r="K31" i="7"/>
  <c r="E32" i="7"/>
  <c r="F32" i="7"/>
  <c r="G32" i="7"/>
  <c r="H32" i="7"/>
  <c r="I32" i="7"/>
  <c r="J32" i="7"/>
  <c r="K32" i="7"/>
  <c r="E33" i="7"/>
  <c r="F33" i="7"/>
  <c r="G33" i="7"/>
  <c r="H33" i="7"/>
  <c r="I33" i="7"/>
  <c r="J33" i="7"/>
  <c r="K33" i="7"/>
  <c r="E34" i="7"/>
  <c r="F34" i="7"/>
  <c r="G34" i="7"/>
  <c r="H34" i="7"/>
  <c r="I34" i="7"/>
  <c r="J34" i="7"/>
  <c r="K34" i="7"/>
  <c r="E35" i="7"/>
  <c r="F35" i="7"/>
  <c r="G35" i="7"/>
  <c r="H35" i="7"/>
  <c r="I35" i="7"/>
  <c r="J35" i="7"/>
  <c r="K35" i="7"/>
  <c r="E36" i="7"/>
  <c r="F36" i="7"/>
  <c r="G36" i="7"/>
  <c r="H36" i="7"/>
  <c r="I36" i="7"/>
  <c r="J36" i="7"/>
  <c r="K36" i="7"/>
  <c r="E37" i="7"/>
  <c r="F37" i="7"/>
  <c r="G37" i="7"/>
  <c r="H37" i="7"/>
  <c r="I37" i="7"/>
  <c r="J37" i="7"/>
  <c r="K37" i="7"/>
  <c r="E38" i="7"/>
  <c r="F38" i="7"/>
  <c r="G38" i="7"/>
  <c r="H38" i="7"/>
  <c r="I38" i="7"/>
  <c r="J38" i="7"/>
  <c r="K38" i="7"/>
  <c r="E40" i="7"/>
  <c r="F40" i="7"/>
  <c r="G40" i="7"/>
  <c r="H40" i="7"/>
  <c r="I40" i="7"/>
  <c r="E41" i="7"/>
  <c r="F41" i="7"/>
  <c r="G41" i="7"/>
  <c r="H41" i="7"/>
  <c r="I41" i="7"/>
  <c r="J41" i="7"/>
  <c r="K41" i="7"/>
  <c r="E42" i="7"/>
  <c r="F42" i="7"/>
  <c r="G42" i="7"/>
  <c r="H42" i="7"/>
  <c r="I42" i="7"/>
  <c r="J42" i="7"/>
  <c r="K42" i="7"/>
  <c r="E43" i="7"/>
  <c r="F43" i="7"/>
  <c r="G43" i="7"/>
  <c r="H43" i="7"/>
  <c r="I43" i="7"/>
  <c r="J43" i="7"/>
  <c r="K43" i="7"/>
  <c r="E44" i="7"/>
  <c r="F44" i="7"/>
  <c r="G44" i="7"/>
  <c r="H44" i="7"/>
  <c r="I44" i="7"/>
  <c r="J44" i="7"/>
  <c r="K44" i="7"/>
  <c r="E45" i="7"/>
  <c r="F45" i="7"/>
  <c r="G45" i="7"/>
  <c r="H45" i="7"/>
  <c r="I45" i="7"/>
  <c r="J45" i="7"/>
  <c r="K45" i="7"/>
  <c r="E46" i="7"/>
  <c r="F46" i="7"/>
  <c r="G46" i="7"/>
  <c r="H46" i="7"/>
  <c r="I46" i="7"/>
  <c r="J46" i="7"/>
  <c r="K46" i="7"/>
  <c r="E47" i="7"/>
  <c r="F47" i="7"/>
  <c r="G47" i="7"/>
  <c r="H47" i="7"/>
  <c r="I47" i="7"/>
  <c r="J47" i="7"/>
  <c r="K47" i="7"/>
  <c r="E48" i="7"/>
  <c r="F48" i="7"/>
  <c r="G48" i="7"/>
  <c r="H48" i="7"/>
  <c r="I48" i="7"/>
  <c r="J48" i="7"/>
  <c r="K48" i="7"/>
  <c r="E49" i="7"/>
  <c r="F49" i="7"/>
  <c r="G49" i="7"/>
  <c r="H49" i="7"/>
  <c r="I49" i="7"/>
  <c r="J49" i="7"/>
  <c r="K49" i="7"/>
  <c r="E50" i="7"/>
  <c r="F50" i="7"/>
  <c r="G50" i="7"/>
  <c r="H50" i="7"/>
  <c r="I50" i="7"/>
  <c r="J50" i="7"/>
  <c r="K50" i="7"/>
  <c r="E51" i="7"/>
  <c r="F51" i="7"/>
  <c r="G51" i="7"/>
  <c r="H51" i="7"/>
  <c r="I51" i="7"/>
  <c r="J51" i="7"/>
  <c r="K51" i="7"/>
  <c r="E59" i="7"/>
  <c r="E60" i="7"/>
  <c r="E62" i="7"/>
  <c r="E63" i="7"/>
  <c r="E64" i="7"/>
  <c r="E65" i="7"/>
  <c r="E66" i="7"/>
  <c r="E67" i="7"/>
  <c r="E68" i="7"/>
  <c r="E70" i="7"/>
  <c r="E71" i="7"/>
  <c r="E72" i="7"/>
  <c r="E73" i="7"/>
  <c r="E74" i="7"/>
  <c r="E75" i="7"/>
  <c r="E6" i="6"/>
  <c r="F6" i="6"/>
  <c r="G6" i="6"/>
  <c r="E7" i="6"/>
  <c r="F7" i="6"/>
  <c r="G7" i="6"/>
  <c r="H7" i="6"/>
  <c r="I7" i="6"/>
  <c r="E8" i="6"/>
  <c r="F8" i="6"/>
  <c r="G8" i="6"/>
  <c r="H8" i="6"/>
  <c r="I8" i="6"/>
  <c r="J8" i="6"/>
  <c r="K8" i="6"/>
  <c r="E9" i="6"/>
  <c r="F9" i="6"/>
  <c r="G9" i="6"/>
  <c r="H9" i="6"/>
  <c r="I9" i="6"/>
  <c r="J9" i="6"/>
  <c r="K9" i="6"/>
  <c r="E10" i="6"/>
  <c r="F10" i="6"/>
  <c r="G10" i="6"/>
  <c r="H10" i="6"/>
  <c r="I10" i="6"/>
  <c r="J10" i="6"/>
  <c r="K10" i="6"/>
  <c r="E11" i="6"/>
  <c r="F11" i="6"/>
  <c r="G11" i="6"/>
  <c r="H11" i="6"/>
  <c r="I11" i="6"/>
  <c r="J11" i="6"/>
  <c r="K11" i="6"/>
  <c r="E12" i="6"/>
  <c r="F12" i="6"/>
  <c r="G12" i="6"/>
  <c r="H12" i="6"/>
  <c r="I12" i="6"/>
  <c r="J12" i="6"/>
  <c r="K12" i="6"/>
  <c r="E13" i="6"/>
  <c r="F13" i="6"/>
  <c r="G13" i="6"/>
  <c r="H13" i="6"/>
  <c r="I13" i="6"/>
  <c r="E14" i="6"/>
  <c r="F14" i="6"/>
  <c r="G14" i="6"/>
  <c r="H14" i="6"/>
  <c r="I14" i="6"/>
  <c r="J14" i="6"/>
  <c r="K14" i="6"/>
  <c r="E15" i="6"/>
  <c r="F15" i="6"/>
  <c r="G15" i="6"/>
  <c r="H15" i="6"/>
  <c r="I15" i="6"/>
  <c r="J15" i="6"/>
  <c r="K15" i="6"/>
  <c r="E16" i="6"/>
  <c r="F16" i="6"/>
  <c r="G16" i="6"/>
  <c r="H16" i="6"/>
  <c r="I16" i="6"/>
  <c r="E17" i="6"/>
  <c r="F17" i="6"/>
  <c r="G17" i="6"/>
  <c r="H17" i="6"/>
  <c r="I17" i="6"/>
  <c r="J17" i="6"/>
  <c r="K17" i="6"/>
  <c r="E18" i="6"/>
  <c r="F18" i="6"/>
  <c r="G18" i="6"/>
  <c r="H18" i="6"/>
  <c r="I18" i="6"/>
  <c r="J18" i="6"/>
  <c r="K18" i="6"/>
  <c r="E19" i="6"/>
  <c r="F19" i="6"/>
  <c r="G19" i="6"/>
  <c r="H19" i="6"/>
  <c r="I19" i="6"/>
  <c r="J19" i="6"/>
  <c r="K19" i="6"/>
  <c r="E20" i="6"/>
  <c r="F20" i="6"/>
  <c r="G20" i="6"/>
  <c r="H20" i="6"/>
  <c r="I20" i="6"/>
  <c r="J20" i="6"/>
  <c r="K20" i="6"/>
  <c r="E21" i="6"/>
  <c r="F21" i="6"/>
  <c r="G21" i="6"/>
  <c r="H21" i="6"/>
  <c r="I21" i="6"/>
  <c r="J21" i="6"/>
  <c r="K21" i="6"/>
  <c r="E22" i="6"/>
  <c r="F22" i="6"/>
  <c r="G22" i="6"/>
  <c r="H22" i="6"/>
  <c r="I22" i="6"/>
  <c r="J22" i="6"/>
  <c r="K22" i="6"/>
  <c r="E23" i="6"/>
  <c r="F23" i="6"/>
  <c r="G23" i="6"/>
  <c r="H23" i="6"/>
  <c r="I23" i="6"/>
  <c r="E24" i="6"/>
  <c r="F24" i="6"/>
  <c r="G24" i="6"/>
  <c r="H24" i="6"/>
  <c r="I24" i="6"/>
  <c r="J24" i="6"/>
  <c r="K24" i="6"/>
  <c r="E25" i="6"/>
  <c r="F25" i="6"/>
  <c r="G25" i="6"/>
  <c r="H25" i="6"/>
  <c r="I25" i="6"/>
  <c r="J25" i="6"/>
  <c r="K25" i="6"/>
  <c r="E28" i="6"/>
  <c r="F28" i="6"/>
  <c r="G28" i="6"/>
  <c r="H28" i="6"/>
  <c r="I28" i="6"/>
  <c r="E29" i="6"/>
  <c r="F29" i="6"/>
  <c r="G29" i="6"/>
  <c r="H29" i="6"/>
  <c r="I29" i="6"/>
  <c r="J29" i="6"/>
  <c r="K29" i="6"/>
  <c r="E30" i="6"/>
  <c r="F30" i="6"/>
  <c r="G30" i="6"/>
  <c r="H30" i="6"/>
  <c r="I30" i="6"/>
  <c r="J30" i="6"/>
  <c r="K30" i="6"/>
  <c r="E31" i="6"/>
  <c r="F31" i="6"/>
  <c r="G31" i="6"/>
  <c r="H31" i="6"/>
  <c r="I31" i="6"/>
  <c r="J31" i="6"/>
  <c r="K31" i="6"/>
  <c r="E32" i="6"/>
  <c r="F32" i="6"/>
  <c r="G32" i="6"/>
  <c r="H32" i="6"/>
  <c r="I32" i="6"/>
  <c r="J32" i="6"/>
  <c r="K32" i="6"/>
  <c r="E33" i="6"/>
  <c r="F33" i="6"/>
  <c r="G33" i="6"/>
  <c r="H33" i="6"/>
  <c r="I33" i="6"/>
  <c r="J33" i="6"/>
  <c r="K33" i="6"/>
  <c r="E34" i="6"/>
  <c r="F34" i="6"/>
  <c r="G34" i="6"/>
  <c r="H34" i="6"/>
  <c r="I34" i="6"/>
  <c r="J34" i="6"/>
  <c r="K34" i="6"/>
  <c r="E35" i="6"/>
  <c r="F35" i="6"/>
  <c r="G35" i="6"/>
  <c r="H35" i="6"/>
  <c r="I35" i="6"/>
  <c r="J35" i="6"/>
  <c r="K35" i="6"/>
  <c r="E36" i="6"/>
  <c r="F36" i="6"/>
  <c r="G36" i="6"/>
  <c r="H36" i="6"/>
  <c r="I36" i="6"/>
  <c r="J36" i="6"/>
  <c r="K36" i="6"/>
  <c r="E37" i="6"/>
  <c r="F37" i="6"/>
  <c r="G37" i="6"/>
  <c r="H37" i="6"/>
  <c r="I37" i="6"/>
  <c r="J37" i="6"/>
  <c r="K37" i="6"/>
  <c r="E38" i="6"/>
  <c r="F38" i="6"/>
  <c r="G38" i="6"/>
  <c r="H38" i="6"/>
  <c r="I38" i="6"/>
  <c r="J38" i="6"/>
  <c r="K38" i="6"/>
  <c r="E40" i="6"/>
  <c r="F40" i="6"/>
  <c r="G40" i="6"/>
  <c r="H40" i="6"/>
  <c r="I40" i="6"/>
  <c r="E41" i="6"/>
  <c r="F41" i="6"/>
  <c r="G41" i="6"/>
  <c r="H41" i="6"/>
  <c r="I41" i="6"/>
  <c r="J41" i="6"/>
  <c r="K41" i="6"/>
  <c r="E42" i="6"/>
  <c r="F42" i="6"/>
  <c r="G42" i="6"/>
  <c r="H42" i="6"/>
  <c r="I42" i="6"/>
  <c r="J42" i="6"/>
  <c r="K42" i="6"/>
  <c r="E43" i="6"/>
  <c r="F43" i="6"/>
  <c r="G43" i="6"/>
  <c r="H43" i="6"/>
  <c r="I43" i="6"/>
  <c r="J43" i="6"/>
  <c r="K43" i="6"/>
  <c r="E44" i="6"/>
  <c r="F44" i="6"/>
  <c r="G44" i="6"/>
  <c r="H44" i="6"/>
  <c r="I44" i="6"/>
  <c r="J44" i="6"/>
  <c r="K44" i="6"/>
  <c r="E45" i="6"/>
  <c r="F45" i="6"/>
  <c r="G45" i="6"/>
  <c r="H45" i="6"/>
  <c r="I45" i="6"/>
  <c r="J45" i="6"/>
  <c r="K45" i="6"/>
  <c r="E46" i="6"/>
  <c r="F46" i="6"/>
  <c r="G46" i="6"/>
  <c r="H46" i="6"/>
  <c r="I46" i="6"/>
  <c r="J46" i="6"/>
  <c r="K46" i="6"/>
  <c r="E47" i="6"/>
  <c r="F47" i="6"/>
  <c r="G47" i="6"/>
  <c r="H47" i="6"/>
  <c r="I47" i="6"/>
  <c r="J47" i="6"/>
  <c r="K47" i="6"/>
  <c r="E48" i="6"/>
  <c r="F48" i="6"/>
  <c r="G48" i="6"/>
  <c r="H48" i="6"/>
  <c r="I48" i="6"/>
  <c r="J48" i="6"/>
  <c r="K48" i="6"/>
  <c r="E49" i="6"/>
  <c r="F49" i="6"/>
  <c r="G49" i="6"/>
  <c r="H49" i="6"/>
  <c r="I49" i="6"/>
  <c r="J49" i="6"/>
  <c r="K49" i="6"/>
  <c r="E50" i="6"/>
  <c r="F50" i="6"/>
  <c r="G50" i="6"/>
  <c r="H50" i="6"/>
  <c r="I50" i="6"/>
  <c r="J50" i="6"/>
  <c r="K50" i="6"/>
  <c r="E51" i="6"/>
  <c r="F51" i="6"/>
  <c r="G51" i="6"/>
  <c r="H51" i="6"/>
  <c r="I51" i="6"/>
  <c r="J51" i="6"/>
  <c r="K51" i="6"/>
  <c r="E59" i="6"/>
  <c r="E60" i="6"/>
  <c r="E62" i="6"/>
  <c r="E63" i="6"/>
  <c r="E64" i="6"/>
  <c r="E65" i="6"/>
  <c r="E66" i="6"/>
  <c r="E67" i="6"/>
  <c r="E68" i="6"/>
  <c r="E70" i="6"/>
  <c r="E71" i="6"/>
  <c r="E72" i="6"/>
  <c r="E73" i="6"/>
  <c r="E74" i="6"/>
  <c r="E75" i="6"/>
  <c r="E6" i="5"/>
  <c r="F6" i="5"/>
  <c r="G6" i="5"/>
  <c r="E7" i="5"/>
  <c r="F7" i="5"/>
  <c r="G7" i="5"/>
  <c r="H7" i="5"/>
  <c r="I7" i="5"/>
  <c r="E8" i="5"/>
  <c r="F8" i="5"/>
  <c r="G8" i="5"/>
  <c r="H8" i="5"/>
  <c r="I8" i="5"/>
  <c r="J8" i="5"/>
  <c r="K8" i="5"/>
  <c r="E9" i="5"/>
  <c r="F9" i="5"/>
  <c r="G9" i="5"/>
  <c r="H9" i="5"/>
  <c r="I9" i="5"/>
  <c r="J9" i="5"/>
  <c r="K9" i="5"/>
  <c r="E10" i="5"/>
  <c r="F10" i="5"/>
  <c r="G10" i="5"/>
  <c r="H10" i="5"/>
  <c r="I10" i="5"/>
  <c r="J10" i="5"/>
  <c r="K10" i="5"/>
  <c r="E11" i="5"/>
  <c r="F11" i="5"/>
  <c r="G11" i="5"/>
  <c r="H11" i="5"/>
  <c r="I11" i="5"/>
  <c r="J11" i="5"/>
  <c r="K11" i="5"/>
  <c r="E12" i="5"/>
  <c r="F12" i="5"/>
  <c r="G12" i="5"/>
  <c r="H12" i="5"/>
  <c r="I12" i="5"/>
  <c r="J12" i="5"/>
  <c r="K12" i="5"/>
  <c r="E13" i="5"/>
  <c r="F13" i="5"/>
  <c r="G13" i="5"/>
  <c r="H13" i="5"/>
  <c r="I13" i="5"/>
  <c r="E14" i="5"/>
  <c r="F14" i="5"/>
  <c r="G14" i="5"/>
  <c r="H14" i="5"/>
  <c r="I14" i="5"/>
  <c r="J14" i="5"/>
  <c r="K14" i="5"/>
  <c r="E15" i="5"/>
  <c r="F15" i="5"/>
  <c r="G15" i="5"/>
  <c r="H15" i="5"/>
  <c r="I15" i="5"/>
  <c r="J15" i="5"/>
  <c r="K15" i="5"/>
  <c r="E16" i="5"/>
  <c r="F16" i="5"/>
  <c r="G16" i="5"/>
  <c r="H16" i="5"/>
  <c r="I16" i="5"/>
  <c r="E17" i="5"/>
  <c r="F17" i="5"/>
  <c r="G17" i="5"/>
  <c r="H17" i="5"/>
  <c r="I17" i="5"/>
  <c r="J17" i="5"/>
  <c r="K17" i="5"/>
  <c r="E18" i="5"/>
  <c r="F18" i="5"/>
  <c r="G18" i="5"/>
  <c r="H18" i="5"/>
  <c r="I18" i="5"/>
  <c r="J18" i="5"/>
  <c r="K18" i="5"/>
  <c r="E19" i="5"/>
  <c r="F19" i="5"/>
  <c r="G19" i="5"/>
  <c r="H19" i="5"/>
  <c r="I19" i="5"/>
  <c r="J19" i="5"/>
  <c r="K19" i="5"/>
  <c r="E20" i="5"/>
  <c r="F20" i="5"/>
  <c r="G20" i="5"/>
  <c r="H20" i="5"/>
  <c r="I20" i="5"/>
  <c r="J20" i="5"/>
  <c r="K20" i="5"/>
  <c r="E21" i="5"/>
  <c r="F21" i="5"/>
  <c r="G21" i="5"/>
  <c r="H21" i="5"/>
  <c r="I21" i="5"/>
  <c r="J21" i="5"/>
  <c r="K21" i="5"/>
  <c r="E22" i="5"/>
  <c r="F22" i="5"/>
  <c r="G22" i="5"/>
  <c r="H22" i="5"/>
  <c r="I22" i="5"/>
  <c r="J22" i="5"/>
  <c r="K22" i="5"/>
  <c r="E23" i="5"/>
  <c r="F23" i="5"/>
  <c r="G23" i="5"/>
  <c r="H23" i="5"/>
  <c r="I23" i="5"/>
  <c r="E24" i="5"/>
  <c r="F24" i="5"/>
  <c r="G24" i="5"/>
  <c r="H24" i="5"/>
  <c r="I24" i="5"/>
  <c r="J24" i="5"/>
  <c r="K24" i="5"/>
  <c r="E25" i="5"/>
  <c r="F25" i="5"/>
  <c r="G25" i="5"/>
  <c r="H25" i="5"/>
  <c r="I25" i="5"/>
  <c r="J25" i="5"/>
  <c r="K25" i="5"/>
  <c r="E28" i="5"/>
  <c r="F28" i="5"/>
  <c r="G28" i="5"/>
  <c r="H28" i="5"/>
  <c r="I28" i="5"/>
  <c r="E29" i="5"/>
  <c r="F29" i="5"/>
  <c r="G29" i="5"/>
  <c r="H29" i="5"/>
  <c r="I29" i="5"/>
  <c r="J29" i="5"/>
  <c r="K29" i="5"/>
  <c r="E30" i="5"/>
  <c r="F30" i="5"/>
  <c r="G30" i="5"/>
  <c r="H30" i="5"/>
  <c r="I30" i="5"/>
  <c r="J30" i="5"/>
  <c r="K30" i="5"/>
  <c r="E31" i="5"/>
  <c r="F31" i="5"/>
  <c r="G31" i="5"/>
  <c r="H31" i="5"/>
  <c r="I31" i="5"/>
  <c r="J31" i="5"/>
  <c r="K31" i="5"/>
  <c r="E32" i="5"/>
  <c r="F32" i="5"/>
  <c r="G32" i="5"/>
  <c r="H32" i="5"/>
  <c r="I32" i="5"/>
  <c r="J32" i="5"/>
  <c r="K32" i="5"/>
  <c r="E33" i="5"/>
  <c r="F33" i="5"/>
  <c r="G33" i="5"/>
  <c r="H33" i="5"/>
  <c r="I33" i="5"/>
  <c r="J33" i="5"/>
  <c r="K33" i="5"/>
  <c r="E34" i="5"/>
  <c r="F34" i="5"/>
  <c r="G34" i="5"/>
  <c r="H34" i="5"/>
  <c r="I34" i="5"/>
  <c r="J34" i="5"/>
  <c r="K34" i="5"/>
  <c r="E35" i="5"/>
  <c r="F35" i="5"/>
  <c r="G35" i="5"/>
  <c r="H35" i="5"/>
  <c r="I35" i="5"/>
  <c r="J35" i="5"/>
  <c r="K35" i="5"/>
  <c r="E36" i="5"/>
  <c r="F36" i="5"/>
  <c r="G36" i="5"/>
  <c r="H36" i="5"/>
  <c r="I36" i="5"/>
  <c r="J36" i="5"/>
  <c r="K36" i="5"/>
  <c r="E37" i="5"/>
  <c r="F37" i="5"/>
  <c r="G37" i="5"/>
  <c r="H37" i="5"/>
  <c r="I37" i="5"/>
  <c r="J37" i="5"/>
  <c r="K37" i="5"/>
  <c r="E38" i="5"/>
  <c r="F38" i="5"/>
  <c r="G38" i="5"/>
  <c r="H38" i="5"/>
  <c r="I38" i="5"/>
  <c r="J38" i="5"/>
  <c r="K38" i="5"/>
  <c r="E40" i="5"/>
  <c r="F40" i="5"/>
  <c r="G40" i="5"/>
  <c r="H40" i="5"/>
  <c r="I40" i="5"/>
  <c r="E41" i="5"/>
  <c r="F41" i="5"/>
  <c r="G41" i="5"/>
  <c r="H41" i="5"/>
  <c r="I41" i="5"/>
  <c r="J41" i="5"/>
  <c r="K41" i="5"/>
  <c r="E42" i="5"/>
  <c r="F42" i="5"/>
  <c r="G42" i="5"/>
  <c r="H42" i="5"/>
  <c r="I42" i="5"/>
  <c r="J42" i="5"/>
  <c r="K42" i="5"/>
  <c r="E43" i="5"/>
  <c r="F43" i="5"/>
  <c r="G43" i="5"/>
  <c r="H43" i="5"/>
  <c r="I43" i="5"/>
  <c r="J43" i="5"/>
  <c r="K43" i="5"/>
  <c r="E44" i="5"/>
  <c r="F44" i="5"/>
  <c r="G44" i="5"/>
  <c r="H44" i="5"/>
  <c r="I44" i="5"/>
  <c r="J44" i="5"/>
  <c r="K44" i="5"/>
  <c r="E45" i="5"/>
  <c r="F45" i="5"/>
  <c r="G45" i="5"/>
  <c r="H45" i="5"/>
  <c r="I45" i="5"/>
  <c r="J45" i="5"/>
  <c r="K45" i="5"/>
  <c r="E46" i="5"/>
  <c r="F46" i="5"/>
  <c r="G46" i="5"/>
  <c r="H46" i="5"/>
  <c r="I46" i="5"/>
  <c r="J46" i="5"/>
  <c r="K46" i="5"/>
  <c r="E47" i="5"/>
  <c r="F47" i="5"/>
  <c r="G47" i="5"/>
  <c r="H47" i="5"/>
  <c r="I47" i="5"/>
  <c r="J47" i="5"/>
  <c r="K47" i="5"/>
  <c r="E48" i="5"/>
  <c r="F48" i="5"/>
  <c r="G48" i="5"/>
  <c r="H48" i="5"/>
  <c r="I48" i="5"/>
  <c r="J48" i="5"/>
  <c r="K48" i="5"/>
  <c r="E49" i="5"/>
  <c r="F49" i="5"/>
  <c r="G49" i="5"/>
  <c r="H49" i="5"/>
  <c r="I49" i="5"/>
  <c r="J49" i="5"/>
  <c r="K49" i="5"/>
  <c r="E50" i="5"/>
  <c r="F50" i="5"/>
  <c r="G50" i="5"/>
  <c r="H50" i="5"/>
  <c r="I50" i="5"/>
  <c r="J50" i="5"/>
  <c r="K50" i="5"/>
  <c r="E51" i="5"/>
  <c r="F51" i="5"/>
  <c r="G51" i="5"/>
  <c r="H51" i="5"/>
  <c r="I51" i="5"/>
  <c r="J51" i="5"/>
  <c r="K51" i="5"/>
  <c r="E59" i="5"/>
  <c r="E60" i="5"/>
  <c r="E62" i="5"/>
  <c r="E63" i="5"/>
  <c r="E64" i="5"/>
  <c r="E65" i="5"/>
  <c r="E66" i="5"/>
  <c r="E67" i="5"/>
  <c r="E68" i="5"/>
  <c r="E70" i="5"/>
  <c r="E71" i="5"/>
  <c r="E72" i="5"/>
  <c r="E73" i="5"/>
  <c r="E74" i="5"/>
  <c r="E75" i="5"/>
  <c r="E6" i="4"/>
  <c r="F6" i="4"/>
  <c r="G6" i="4"/>
  <c r="E7" i="4"/>
  <c r="F7" i="4"/>
  <c r="G7" i="4"/>
  <c r="H7" i="4"/>
  <c r="I7" i="4"/>
  <c r="E8" i="4"/>
  <c r="F8" i="4"/>
  <c r="G8" i="4"/>
  <c r="H8" i="4"/>
  <c r="I8" i="4"/>
  <c r="J8" i="4"/>
  <c r="K8" i="4"/>
  <c r="E9" i="4"/>
  <c r="F9" i="4"/>
  <c r="G9" i="4"/>
  <c r="H9" i="4"/>
  <c r="I9" i="4"/>
  <c r="J9" i="4"/>
  <c r="K9" i="4"/>
  <c r="E10" i="4"/>
  <c r="F10" i="4"/>
  <c r="G10" i="4"/>
  <c r="H10" i="4"/>
  <c r="I10" i="4"/>
  <c r="J10" i="4"/>
  <c r="K10" i="4"/>
  <c r="E11" i="4"/>
  <c r="F11" i="4"/>
  <c r="G11" i="4"/>
  <c r="H11" i="4"/>
  <c r="I11" i="4"/>
  <c r="J11" i="4"/>
  <c r="K11" i="4"/>
  <c r="E12" i="4"/>
  <c r="F12" i="4"/>
  <c r="G12" i="4"/>
  <c r="H12" i="4"/>
  <c r="I12" i="4"/>
  <c r="J12" i="4"/>
  <c r="K12" i="4"/>
  <c r="E13" i="4"/>
  <c r="F13" i="4"/>
  <c r="G13" i="4"/>
  <c r="H13" i="4"/>
  <c r="I13" i="4"/>
  <c r="E14" i="4"/>
  <c r="F14" i="4"/>
  <c r="G14" i="4"/>
  <c r="H14" i="4"/>
  <c r="I14" i="4"/>
  <c r="J14" i="4"/>
  <c r="K14" i="4"/>
  <c r="E15" i="4"/>
  <c r="F15" i="4"/>
  <c r="G15" i="4"/>
  <c r="H15" i="4"/>
  <c r="I15" i="4"/>
  <c r="J15" i="4"/>
  <c r="K15" i="4"/>
  <c r="E16" i="4"/>
  <c r="F16" i="4"/>
  <c r="G16" i="4"/>
  <c r="H16" i="4"/>
  <c r="I16" i="4"/>
  <c r="E17" i="4"/>
  <c r="F17" i="4"/>
  <c r="G17" i="4"/>
  <c r="H17" i="4"/>
  <c r="I17" i="4"/>
  <c r="J17" i="4"/>
  <c r="K17" i="4"/>
  <c r="E18" i="4"/>
  <c r="F18" i="4"/>
  <c r="G18" i="4"/>
  <c r="H18" i="4"/>
  <c r="I18" i="4"/>
  <c r="J18" i="4"/>
  <c r="K18" i="4"/>
  <c r="E19" i="4"/>
  <c r="F19" i="4"/>
  <c r="G19" i="4"/>
  <c r="H19" i="4"/>
  <c r="I19" i="4"/>
  <c r="J19" i="4"/>
  <c r="K19" i="4"/>
  <c r="E20" i="4"/>
  <c r="F20" i="4"/>
  <c r="G20" i="4"/>
  <c r="H20" i="4"/>
  <c r="I20" i="4"/>
  <c r="J20" i="4"/>
  <c r="K20" i="4"/>
  <c r="E21" i="4"/>
  <c r="F21" i="4"/>
  <c r="G21" i="4"/>
  <c r="H21" i="4"/>
  <c r="I21" i="4"/>
  <c r="J21" i="4"/>
  <c r="K21" i="4"/>
  <c r="E22" i="4"/>
  <c r="F22" i="4"/>
  <c r="G22" i="4"/>
  <c r="H22" i="4"/>
  <c r="I22" i="4"/>
  <c r="J22" i="4"/>
  <c r="K22" i="4"/>
  <c r="E23" i="4"/>
  <c r="F23" i="4"/>
  <c r="G23" i="4"/>
  <c r="H23" i="4"/>
  <c r="I23" i="4"/>
  <c r="E24" i="4"/>
  <c r="F24" i="4"/>
  <c r="G24" i="4"/>
  <c r="H24" i="4"/>
  <c r="I24" i="4"/>
  <c r="J24" i="4"/>
  <c r="K24" i="4"/>
  <c r="E25" i="4"/>
  <c r="F25" i="4"/>
  <c r="G25" i="4"/>
  <c r="H25" i="4"/>
  <c r="I25" i="4"/>
  <c r="J25" i="4"/>
  <c r="K25" i="4"/>
  <c r="E28" i="4"/>
  <c r="F28" i="4"/>
  <c r="G28" i="4"/>
  <c r="H28" i="4"/>
  <c r="I28" i="4"/>
  <c r="E29" i="4"/>
  <c r="F29" i="4"/>
  <c r="G29" i="4"/>
  <c r="H29" i="4"/>
  <c r="I29" i="4"/>
  <c r="J29" i="4"/>
  <c r="K29" i="4"/>
  <c r="E30" i="4"/>
  <c r="F30" i="4"/>
  <c r="G30" i="4"/>
  <c r="H30" i="4"/>
  <c r="I30" i="4"/>
  <c r="J30" i="4"/>
  <c r="K30" i="4"/>
  <c r="E31" i="4"/>
  <c r="F31" i="4"/>
  <c r="G31" i="4"/>
  <c r="H31" i="4"/>
  <c r="I31" i="4"/>
  <c r="J31" i="4"/>
  <c r="K31" i="4"/>
  <c r="E32" i="4"/>
  <c r="F32" i="4"/>
  <c r="G32" i="4"/>
  <c r="H32" i="4"/>
  <c r="I32" i="4"/>
  <c r="J32" i="4"/>
  <c r="K32" i="4"/>
  <c r="E33" i="4"/>
  <c r="F33" i="4"/>
  <c r="G33" i="4"/>
  <c r="H33" i="4"/>
  <c r="I33" i="4"/>
  <c r="J33" i="4"/>
  <c r="K33" i="4"/>
  <c r="E34" i="4"/>
  <c r="F34" i="4"/>
  <c r="G34" i="4"/>
  <c r="H34" i="4"/>
  <c r="I34" i="4"/>
  <c r="J34" i="4"/>
  <c r="K34" i="4"/>
  <c r="E35" i="4"/>
  <c r="F35" i="4"/>
  <c r="G35" i="4"/>
  <c r="H35" i="4"/>
  <c r="I35" i="4"/>
  <c r="J35" i="4"/>
  <c r="K35" i="4"/>
  <c r="E36" i="4"/>
  <c r="F36" i="4"/>
  <c r="G36" i="4"/>
  <c r="H36" i="4"/>
  <c r="I36" i="4"/>
  <c r="J36" i="4"/>
  <c r="K36" i="4"/>
  <c r="E37" i="4"/>
  <c r="F37" i="4"/>
  <c r="G37" i="4"/>
  <c r="H37" i="4"/>
  <c r="I37" i="4"/>
  <c r="J37" i="4"/>
  <c r="K37" i="4"/>
  <c r="E38" i="4"/>
  <c r="F38" i="4"/>
  <c r="G38" i="4"/>
  <c r="H38" i="4"/>
  <c r="I38" i="4"/>
  <c r="J38" i="4"/>
  <c r="K38" i="4"/>
  <c r="E40" i="4"/>
  <c r="F40" i="4"/>
  <c r="G40" i="4"/>
  <c r="H40" i="4"/>
  <c r="I40" i="4"/>
  <c r="E41" i="4"/>
  <c r="F41" i="4"/>
  <c r="G41" i="4"/>
  <c r="H41" i="4"/>
  <c r="I41" i="4"/>
  <c r="J41" i="4"/>
  <c r="K41" i="4"/>
  <c r="E42" i="4"/>
  <c r="F42" i="4"/>
  <c r="G42" i="4"/>
  <c r="H42" i="4"/>
  <c r="I42" i="4"/>
  <c r="J42" i="4"/>
  <c r="K42" i="4"/>
  <c r="E43" i="4"/>
  <c r="F43" i="4"/>
  <c r="G43" i="4"/>
  <c r="H43" i="4"/>
  <c r="I43" i="4"/>
  <c r="J43" i="4"/>
  <c r="K43" i="4"/>
  <c r="E44" i="4"/>
  <c r="F44" i="4"/>
  <c r="G44" i="4"/>
  <c r="H44" i="4"/>
  <c r="I44" i="4"/>
  <c r="J44" i="4"/>
  <c r="K44" i="4"/>
  <c r="E45" i="4"/>
  <c r="F45" i="4"/>
  <c r="G45" i="4"/>
  <c r="H45" i="4"/>
  <c r="I45" i="4"/>
  <c r="J45" i="4"/>
  <c r="K45" i="4"/>
  <c r="E46" i="4"/>
  <c r="F46" i="4"/>
  <c r="G46" i="4"/>
  <c r="H46" i="4"/>
  <c r="I46" i="4"/>
  <c r="J46" i="4"/>
  <c r="K46" i="4"/>
  <c r="E47" i="4"/>
  <c r="F47" i="4"/>
  <c r="G47" i="4"/>
  <c r="H47" i="4"/>
  <c r="I47" i="4"/>
  <c r="J47" i="4"/>
  <c r="K47" i="4"/>
  <c r="E48" i="4"/>
  <c r="F48" i="4"/>
  <c r="G48" i="4"/>
  <c r="H48" i="4"/>
  <c r="I48" i="4"/>
  <c r="J48" i="4"/>
  <c r="K48" i="4"/>
  <c r="E49" i="4"/>
  <c r="F49" i="4"/>
  <c r="G49" i="4"/>
  <c r="H49" i="4"/>
  <c r="I49" i="4"/>
  <c r="J49" i="4"/>
  <c r="K49" i="4"/>
  <c r="E50" i="4"/>
  <c r="F50" i="4"/>
  <c r="G50" i="4"/>
  <c r="H50" i="4"/>
  <c r="I50" i="4"/>
  <c r="J50" i="4"/>
  <c r="K50" i="4"/>
  <c r="E51" i="4"/>
  <c r="F51" i="4"/>
  <c r="G51" i="4"/>
  <c r="H51" i="4"/>
  <c r="I51" i="4"/>
  <c r="J51" i="4"/>
  <c r="K51" i="4"/>
  <c r="E59" i="4"/>
  <c r="E60" i="4"/>
  <c r="E62" i="4"/>
  <c r="E63" i="4"/>
  <c r="E64" i="4"/>
  <c r="E65" i="4"/>
  <c r="E66" i="4"/>
  <c r="E67" i="4"/>
  <c r="E68" i="4"/>
  <c r="E70" i="4"/>
  <c r="E71" i="4"/>
  <c r="E72" i="4"/>
  <c r="E73" i="4"/>
  <c r="E74" i="4"/>
  <c r="E75" i="4"/>
  <c r="C14" i="32" l="1"/>
  <c r="D14" i="32"/>
  <c r="F31" i="33" l="1"/>
  <c r="K15" i="33"/>
  <c r="K31" i="33" s="1"/>
  <c r="J15" i="33"/>
  <c r="J31" i="33" s="1"/>
  <c r="I15" i="33"/>
  <c r="I31" i="33" s="1"/>
  <c r="H15" i="33"/>
  <c r="H31" i="33" s="1"/>
  <c r="G15" i="33"/>
  <c r="G31" i="33" s="1"/>
  <c r="E15" i="33"/>
  <c r="E31" i="33" s="1"/>
  <c r="D15" i="33"/>
  <c r="D31" i="33" s="1"/>
  <c r="C15" i="33"/>
  <c r="C31" i="33" s="1"/>
  <c r="B15" i="33"/>
  <c r="B31" i="33" s="1"/>
  <c r="G6" i="32" l="1"/>
  <c r="G7" i="32"/>
  <c r="G8" i="32"/>
  <c r="G11" i="32"/>
  <c r="G12" i="32"/>
  <c r="G13" i="32"/>
  <c r="G14" i="32"/>
  <c r="G15" i="32"/>
  <c r="G16" i="32"/>
  <c r="G17" i="32"/>
  <c r="G18" i="32"/>
  <c r="G20" i="32"/>
  <c r="G21" i="32"/>
  <c r="G22" i="32"/>
  <c r="G23" i="32"/>
  <c r="G24" i="32"/>
  <c r="G25" i="32"/>
  <c r="G28" i="32"/>
  <c r="G29" i="32"/>
  <c r="G30" i="32"/>
  <c r="F6" i="32"/>
  <c r="F7" i="32"/>
  <c r="F8" i="32"/>
  <c r="F11" i="32"/>
  <c r="F12" i="32"/>
  <c r="F13" i="32"/>
  <c r="F14" i="32"/>
  <c r="F15" i="32"/>
  <c r="F16" i="32"/>
  <c r="F17" i="32"/>
  <c r="F18" i="32"/>
  <c r="F20" i="32"/>
  <c r="F21" i="32"/>
  <c r="F22" i="32"/>
  <c r="F23" i="32"/>
  <c r="F24" i="32"/>
  <c r="F25" i="32"/>
  <c r="F28" i="32"/>
  <c r="F29" i="32"/>
  <c r="F30" i="32"/>
  <c r="E6" i="32"/>
  <c r="E7" i="32"/>
  <c r="E8" i="32"/>
  <c r="E11" i="32"/>
  <c r="E12" i="32"/>
  <c r="E13" i="32"/>
  <c r="E14" i="32"/>
  <c r="E15" i="32"/>
  <c r="E16" i="32"/>
  <c r="E17" i="32"/>
  <c r="E18" i="32"/>
  <c r="E19" i="32"/>
  <c r="E20" i="32"/>
  <c r="E21" i="32"/>
  <c r="E22" i="32"/>
  <c r="E23" i="32"/>
  <c r="E24" i="32"/>
  <c r="E25" i="32"/>
  <c r="E26" i="32"/>
  <c r="E27" i="32"/>
  <c r="E28" i="32"/>
  <c r="E29" i="32"/>
  <c r="E30" i="32"/>
  <c r="E5" i="32"/>
  <c r="D10" i="32"/>
  <c r="G10" i="32" s="1"/>
  <c r="D9" i="32"/>
  <c r="D31" i="32" s="1"/>
  <c r="C10" i="32"/>
  <c r="F10" i="32" s="1"/>
  <c r="C9" i="32"/>
  <c r="F9" i="32" s="1"/>
  <c r="B27" i="32"/>
  <c r="G27" i="32" s="1"/>
  <c r="B26" i="32"/>
  <c r="G26" i="32" s="1"/>
  <c r="B19" i="32"/>
  <c r="G19" i="32" s="1"/>
  <c r="B10" i="32"/>
  <c r="B9" i="32"/>
  <c r="B5" i="32"/>
  <c r="B31" i="32" s="1"/>
  <c r="C31" i="32" l="1"/>
  <c r="E9" i="32"/>
  <c r="F5" i="32"/>
  <c r="F27" i="32"/>
  <c r="F19" i="32"/>
  <c r="G5" i="32"/>
  <c r="G9" i="32"/>
  <c r="E10" i="32"/>
  <c r="F26" i="32"/>
  <c r="F31" i="32"/>
  <c r="G31" i="32"/>
  <c r="E31" i="32"/>
</calcChain>
</file>

<file path=xl/sharedStrings.xml><?xml version="1.0" encoding="utf-8"?>
<sst xmlns="http://schemas.openxmlformats.org/spreadsheetml/2006/main" count="3506" uniqueCount="210">
  <si>
    <t>Україна</t>
  </si>
  <si>
    <t>звітів обробленно -</t>
  </si>
  <si>
    <t>Назва показників</t>
  </si>
  <si>
    <t>Код рядка</t>
  </si>
  <si>
    <t>Кількість замовлень (угод), одиниць</t>
  </si>
  <si>
    <t>Фактичний обсяг наданих  послуг (без ПДВ), тис. грн.</t>
  </si>
  <si>
    <t>Середня вартість одного замовлення, тис. грн.</t>
  </si>
  <si>
    <t>Кількість замовлень на 1 суб'єкта, од.</t>
  </si>
  <si>
    <t>Середній дохід 1 суб'єкта, тис. грн.</t>
  </si>
  <si>
    <t>Питома вага (%) у загальному обсязі наданих послуг</t>
  </si>
  <si>
    <t>Питома вага (%) другого порядку</t>
  </si>
  <si>
    <t>Кількість замовлень</t>
  </si>
  <si>
    <t>Фактичний обсяг наданих послуг</t>
  </si>
  <si>
    <t>Обсяг наданих послуг</t>
  </si>
  <si>
    <t>100</t>
  </si>
  <si>
    <t>Завдання з надання впевненості, всього,  в тому числі</t>
  </si>
  <si>
    <t>110</t>
  </si>
  <si>
    <t xml:space="preserve">обов'язковий аудит фінансової звітності </t>
  </si>
  <si>
    <t>111</t>
  </si>
  <si>
    <t xml:space="preserve">ініціативний аудит фінансової звітності </t>
  </si>
  <si>
    <t>112</t>
  </si>
  <si>
    <t>огляд історичної фінансової інформації</t>
  </si>
  <si>
    <t>113</t>
  </si>
  <si>
    <t>завдання з надання впевненості, що не є аудитом чи оглядом історичної фінансової інформації</t>
  </si>
  <si>
    <t>114</t>
  </si>
  <si>
    <t>3 рядків 111-114 виконано співвиконавцями - суб'єктами аудиторської діяльності</t>
  </si>
  <si>
    <t>119</t>
  </si>
  <si>
    <t>Супутні послуги, всього, в тому числі</t>
  </si>
  <si>
    <t>120</t>
  </si>
  <si>
    <t>завдання з виконання погоджених процедур</t>
  </si>
  <si>
    <t>121</t>
  </si>
  <si>
    <t>завдання з підготовки фінансової інформації</t>
  </si>
  <si>
    <t>122</t>
  </si>
  <si>
    <t>Інші професійні послуги, всього, в тому числі</t>
  </si>
  <si>
    <t>130</t>
  </si>
  <si>
    <t>ведення бухгалтерського обліку</t>
  </si>
  <si>
    <t>131</t>
  </si>
  <si>
    <t>відновлення бухгалтерського обліку</t>
  </si>
  <si>
    <t>132</t>
  </si>
  <si>
    <t>консультаційні послуги, всього</t>
  </si>
  <si>
    <t>133</t>
  </si>
  <si>
    <t>3 рядка 133 консультування з питань оподаткування</t>
  </si>
  <si>
    <t>133.1</t>
  </si>
  <si>
    <t>представлення інтересів замовника з питань обліку, аудиту, оподаткування в державних органах, організаціях або в суді</t>
  </si>
  <si>
    <t>134</t>
  </si>
  <si>
    <t>інші види аудиторських послуг</t>
  </si>
  <si>
    <t>135</t>
  </si>
  <si>
    <t>Організаційне та методичне забезпечення аудиту, всього, в тому числі</t>
  </si>
  <si>
    <t>140</t>
  </si>
  <si>
    <t>проведення професійних тренінгів та розробка методичних матеріалів</t>
  </si>
  <si>
    <t>141</t>
  </si>
  <si>
    <t>здійснення заходів з контролю якості аудиторських послуг</t>
  </si>
  <si>
    <t>142</t>
  </si>
  <si>
    <t>з рядків 120, 130, 140 виконано співвиконавцями – суб’єктами аудиторської діяльності</t>
  </si>
  <si>
    <t>ІІ. Завдання з надання впевненості за організаційно-правовою формою суб’єктів господарювання</t>
  </si>
  <si>
    <t>Завдання з надання впевненості, всього, в тому числі</t>
  </si>
  <si>
    <t>державні підприємства</t>
  </si>
  <si>
    <t>комунальні підприємства</t>
  </si>
  <si>
    <t>інші види підприємств</t>
  </si>
  <si>
    <t>публічні (відкриті) акціонерні товариства</t>
  </si>
  <si>
    <t>приватні (закриті) акціонерні товариства</t>
  </si>
  <si>
    <t>товариства з обмеженою відповідальністю</t>
  </si>
  <si>
    <t>інші види господарських товариств</t>
  </si>
  <si>
    <t>об’єднання підприємств (юридичних осіб)</t>
  </si>
  <si>
    <t>об’єднання громадян, профспілки, благодійні організації та інші  подібні організації</t>
  </si>
  <si>
    <t>юридичні особи інших організаційно – правових форм</t>
  </si>
  <si>
    <t>ІІІ. Завдання з надання впевненості за видами економічної діяльності суб’єктів господарювання</t>
  </si>
  <si>
    <t>сільське господарство, мисливство, лісове господарство, рибальство та рибництво</t>
  </si>
  <si>
    <t>добувна промисловість, переробна промисловість</t>
  </si>
  <si>
    <t>виробництво та розподілення електроенергії, газу та води</t>
  </si>
  <si>
    <t>будівництво</t>
  </si>
  <si>
    <t>торгівля; ремонт автомобілів, побутових виробів та предметів особистого вжитку; діяльність готелів та ресторанів</t>
  </si>
  <si>
    <t xml:space="preserve">діяльність транспорту та зв’язку </t>
  </si>
  <si>
    <t>фінансова діяльність</t>
  </si>
  <si>
    <t xml:space="preserve">З рядка 370 фінансове посередництво </t>
  </si>
  <si>
    <t>З рядка 370 страхування</t>
  </si>
  <si>
    <t>З рядка 370 грошове посередництво (банків)</t>
  </si>
  <si>
    <t>інші види економічної діяльності</t>
  </si>
  <si>
    <t>ІV. Статутний капітал аудиторської фірми</t>
  </si>
  <si>
    <t>Частка, %</t>
  </si>
  <si>
    <t>Сума, тис.грн</t>
  </si>
  <si>
    <t xml:space="preserve">Статутний капітал </t>
  </si>
  <si>
    <t>X</t>
  </si>
  <si>
    <t xml:space="preserve">Частка аудиторів у статутному капіталі </t>
  </si>
  <si>
    <t>V. Облікова кількість працівників</t>
  </si>
  <si>
    <t>Усього, осіб</t>
  </si>
  <si>
    <t>Середня кількість працівників</t>
  </si>
  <si>
    <t>На початок року</t>
  </si>
  <si>
    <t>На кінець року</t>
  </si>
  <si>
    <r>
      <t xml:space="preserve">Кількість працівників </t>
    </r>
    <r>
      <rPr>
        <b/>
        <i/>
        <sz val="9"/>
        <rFont val="Times New Roman"/>
        <family val="1"/>
        <charset val="204"/>
      </rPr>
      <t>(рядки 510+520)</t>
    </r>
  </si>
  <si>
    <t>Облікова кількість працівників, які працюють за основним місцем роботи</t>
  </si>
  <si>
    <t>з рядка 510  працівники, що мають сертифікати</t>
  </si>
  <si>
    <t xml:space="preserve">аудитора </t>
  </si>
  <si>
    <t xml:space="preserve">аудитора банків </t>
  </si>
  <si>
    <t xml:space="preserve">аудитора та аудитора банків </t>
  </si>
  <si>
    <t xml:space="preserve">з рядків 511-513 ті, що мають інші сертифікати </t>
  </si>
  <si>
    <t>з рядка 510 працівники, що не мають сертифіката аудитора та аудитора банків, які зайняті наданням аудиторських послуг</t>
  </si>
  <si>
    <t>з рядка 515 ті, що мають інші сертифікати</t>
  </si>
  <si>
    <t>Кількість працівників, які працюють за сумісництвом</t>
  </si>
  <si>
    <t>з рядка 520  працівники, що мають сертифікати</t>
  </si>
  <si>
    <t>аудитора банків</t>
  </si>
  <si>
    <t xml:space="preserve">з рядків 521-523 ті, що мають інші сертифікати </t>
  </si>
  <si>
    <t>з рядка 520 працівники, що не мають сертифіката аудитора та аудитора банків, які зайняті наданням аудиторських послуг</t>
  </si>
  <si>
    <t xml:space="preserve">з рядка 525 ті, що мають інші сертифікати </t>
  </si>
  <si>
    <t>VІ. Виконавці цивільно-правових договорів, які не є суб’єктами аудиторської діяльності</t>
  </si>
  <si>
    <t>Усього, осіб, залучених протягом року</t>
  </si>
  <si>
    <t>Кількість виконавців цивільно-правових договорів</t>
  </si>
  <si>
    <t xml:space="preserve">з рядка 600 виконавці цивільно-правових договорів, що мають сертифікати </t>
  </si>
  <si>
    <t>аудитора</t>
  </si>
  <si>
    <t>аудитора та аудитора банків</t>
  </si>
  <si>
    <t xml:space="preserve">з рядків 601-603 ті, що мають інші сертифікати </t>
  </si>
  <si>
    <t>з рядка 600 виконавці цивільно-правових договорів, що не мають сертифіката аудитора та аудитора банків, які зайняті наданням аудиторських послуг</t>
  </si>
  <si>
    <t xml:space="preserve">з рядка 605 ті, що мають інші сертифікати </t>
  </si>
  <si>
    <t>АР Крим</t>
  </si>
  <si>
    <t>Вінницька область</t>
  </si>
  <si>
    <t>Волинська область</t>
  </si>
  <si>
    <t>Чернівецька область</t>
  </si>
  <si>
    <t>Чернігівська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</si>
  <si>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</si>
  <si>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</si>
  <si>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</si>
  <si>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</si>
  <si>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</si>
  <si>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</si>
  <si>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м. Київ та 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</si>
  <si>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</si>
  <si>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</si>
  <si>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</si>
  <si>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</si>
  <si>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</si>
  <si>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</si>
  <si>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</si>
  <si>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м. Севастополь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</si>
  <si>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</si>
  <si>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</si>
  <si>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</si>
  <si>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</si>
  <si>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</si>
  <si>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</si>
  <si>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Регіон / область</t>
  </si>
  <si>
    <t>Кількість звітів, наданих АПУ</t>
  </si>
  <si>
    <t>Кількість замовлень, од.</t>
  </si>
  <si>
    <t>Кількість замовлень на одного суб'єкта, од.</t>
  </si>
  <si>
    <t>Вінницька обл.</t>
  </si>
  <si>
    <t>Волинська обл.</t>
  </si>
  <si>
    <t>Дніпропетровська обл.</t>
  </si>
  <si>
    <t>Донецька обл.</t>
  </si>
  <si>
    <t>Житомирська обл.</t>
  </si>
  <si>
    <t>Закарпатська обл.</t>
  </si>
  <si>
    <t>Запорізька обл.</t>
  </si>
  <si>
    <t>Івано-Франківська обл.</t>
  </si>
  <si>
    <t>м.Київ та Київська обл.</t>
  </si>
  <si>
    <t>Кіровоградська обл.</t>
  </si>
  <si>
    <t>Луганська обл.</t>
  </si>
  <si>
    <t>Львівська обл.</t>
  </si>
  <si>
    <t>Миколаївська обл.</t>
  </si>
  <si>
    <t>Одеська обл.</t>
  </si>
  <si>
    <t>Полтавська обл.</t>
  </si>
  <si>
    <t xml:space="preserve">Рівненська обл. </t>
  </si>
  <si>
    <t>Сумська обл.</t>
  </si>
  <si>
    <t>Тернопільська обл.</t>
  </si>
  <si>
    <t>Харківська обл.</t>
  </si>
  <si>
    <t>Херсонська обл.</t>
  </si>
  <si>
    <t>Хмельницька обл.</t>
  </si>
  <si>
    <t>Черкаська обл.</t>
  </si>
  <si>
    <t>Чернівецька обл.</t>
  </si>
  <si>
    <t>Чернігівська обл.</t>
  </si>
  <si>
    <t>Р а з о м :</t>
  </si>
  <si>
    <t>Фактичний обсяг наданих послуг, тис грн.</t>
  </si>
  <si>
    <t xml:space="preserve">Середній дохід одного суб'єкта, тис. грн. </t>
  </si>
  <si>
    <t xml:space="preserve">Загальний обсяг послуг, </t>
  </si>
  <si>
    <t>Регіон</t>
  </si>
  <si>
    <t>Обов'язковий аудит фінансової звітності</t>
  </si>
  <si>
    <t>Ініціативний аудит фінансової звітності</t>
  </si>
  <si>
    <t>Всього висновків</t>
  </si>
  <si>
    <t>Безумовно-позитивні висновки</t>
  </si>
  <si>
    <t>Умовно-позитивні висновки</t>
  </si>
  <si>
    <t>Негативні висновки</t>
  </si>
  <si>
    <t>Відмови від висловленя думки</t>
  </si>
  <si>
    <t>Автономна Республiка Крим</t>
  </si>
  <si>
    <t>Вiнницька</t>
  </si>
  <si>
    <t>Волинська</t>
  </si>
  <si>
    <t>Днiпропетровська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</si>
  <si>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</si>
  <si>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</si>
  <si>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</si>
  <si>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</si>
  <si>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</si>
  <si>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Кiровоградська</t>
  </si>
  <si>
    <t>Луганська</t>
  </si>
  <si>
    <t>Львiвська</t>
  </si>
  <si>
    <t>м. Київ та Київська обл.</t>
  </si>
  <si>
    <t>Миколаївська</t>
  </si>
  <si>
    <t>Одеська</t>
  </si>
  <si>
    <t>Полтавська</t>
  </si>
  <si>
    <t>Рiвненська</t>
  </si>
  <si>
    <t>Сумська</t>
  </si>
  <si>
    <t>Тернопiльська</t>
  </si>
  <si>
    <t>Харкiвська</t>
  </si>
  <si>
    <t>Херсонська</t>
  </si>
  <si>
    <t>Хмельницька</t>
  </si>
  <si>
    <t>Черкаська</t>
  </si>
  <si>
    <t>Чернiвецька</t>
  </si>
  <si>
    <t>Чернiгiвська</t>
  </si>
  <si>
    <t>Всього:</t>
  </si>
  <si>
    <t xml:space="preserve">наданих суб`єктами аудиторської діяльності у 2012 році в розрізі регіонів </t>
  </si>
  <si>
    <t>Аналіз видів висновків, як надавались протягом 2012 року</t>
  </si>
  <si>
    <r>
      <t xml:space="preserve">Звіт аудиторських фірм та аудиторів про надані послуги у </t>
    </r>
    <r>
      <rPr>
        <sz val="14"/>
        <color indexed="8"/>
        <rFont val="Times New Roman"/>
        <family val="1"/>
        <charset val="204"/>
      </rPr>
      <t>2012 році</t>
    </r>
  </si>
  <si>
    <t xml:space="preserve">звітів обробленно - </t>
  </si>
  <si>
    <t>Звіт аудиторських фірм та аудиторів про надані послуги у 2012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</si>
</sst>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2"/>
    </font>
    <font>
      <b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4" fillId="0" borderId="0"/>
    <xf numFmtId="0" fontId="14" fillId="0" borderId="0"/>
    <xf numFmtId="0" fontId="23" fillId="0" borderId="0"/>
  </cellStyleXfs>
  <cellXfs count="108">
    <xf numFmtId="0" fontId="0" fillId="0" borderId="0" xfId="0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13" fillId="0" borderId="5" xfId="1" applyFont="1" applyBorder="1" applyAlignment="1">
      <alignment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wrapText="1"/>
    </xf>
    <xf numFmtId="0" fontId="7" fillId="0" borderId="5" xfId="1" applyFont="1" applyBorder="1" applyAlignment="1">
      <alignment horizontal="center" vertical="center" wrapText="1"/>
    </xf>
    <xf numFmtId="0" fontId="3" fillId="0" borderId="0" xfId="1" applyFont="1" applyAlignment="1"/>
    <xf numFmtId="0" fontId="3" fillId="0" borderId="0" xfId="1" applyFont="1" applyBorder="1" applyAlignment="1">
      <alignment vertical="center"/>
    </xf>
    <xf numFmtId="164" fontId="4" fillId="0" borderId="3" xfId="1" applyNumberFormat="1" applyFont="1" applyBorder="1" applyAlignment="1">
      <alignment horizontal="center" vertical="center"/>
    </xf>
    <xf numFmtId="1" fontId="8" fillId="0" borderId="3" xfId="1" applyNumberFormat="1" applyFont="1" applyBorder="1" applyAlignment="1">
      <alignment horizontal="center" vertical="center" wrapText="1"/>
    </xf>
    <xf numFmtId="1" fontId="8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left" wrapText="1"/>
    </xf>
    <xf numFmtId="1" fontId="7" fillId="0" borderId="3" xfId="1" applyNumberFormat="1" applyFont="1" applyFill="1" applyBorder="1" applyAlignment="1">
      <alignment horizontal="center" vertical="center" wrapText="1"/>
    </xf>
    <xf numFmtId="1" fontId="7" fillId="0" borderId="3" xfId="1" applyNumberFormat="1" applyFont="1" applyFill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4" fontId="4" fillId="0" borderId="3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center"/>
    </xf>
    <xf numFmtId="1" fontId="10" fillId="2" borderId="8" xfId="1" applyNumberFormat="1" applyFont="1" applyFill="1" applyBorder="1" applyAlignment="1">
      <alignment horizontal="center"/>
    </xf>
    <xf numFmtId="0" fontId="9" fillId="2" borderId="8" xfId="1" applyNumberFormat="1" applyFont="1" applyFill="1" applyBorder="1" applyAlignment="1">
      <alignment horizontal="left"/>
    </xf>
    <xf numFmtId="3" fontId="4" fillId="0" borderId="3" xfId="1" applyNumberFormat="1" applyFont="1" applyBorder="1" applyAlignment="1">
      <alignment horizontal="center" vertical="center"/>
    </xf>
    <xf numFmtId="4" fontId="4" fillId="0" borderId="0" xfId="1" applyNumberFormat="1" applyFont="1" applyAlignment="1">
      <alignment vertical="center"/>
    </xf>
    <xf numFmtId="4" fontId="4" fillId="0" borderId="0" xfId="1" applyNumberFormat="1" applyFont="1"/>
    <xf numFmtId="0" fontId="4" fillId="0" borderId="3" xfId="1" applyFont="1" applyBorder="1" applyAlignment="1">
      <alignment vertical="center"/>
    </xf>
    <xf numFmtId="4" fontId="3" fillId="0" borderId="3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0" fontId="7" fillId="0" borderId="5" xfId="1" applyFont="1" applyBorder="1" applyAlignment="1"/>
    <xf numFmtId="4" fontId="4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/>
    <xf numFmtId="0" fontId="3" fillId="0" borderId="1" xfId="1" applyFont="1" applyBorder="1" applyAlignment="1"/>
    <xf numFmtId="0" fontId="8" fillId="0" borderId="3" xfId="1" applyFont="1" applyBorder="1" applyAlignment="1">
      <alignment horizontal="center"/>
    </xf>
    <xf numFmtId="0" fontId="8" fillId="0" borderId="5" xfId="1" applyFont="1" applyBorder="1" applyAlignment="1"/>
    <xf numFmtId="0" fontId="7" fillId="0" borderId="3" xfId="1" applyFont="1" applyBorder="1" applyAlignment="1">
      <alignment horizontal="center" wrapText="1"/>
    </xf>
    <xf numFmtId="0" fontId="7" fillId="0" borderId="7" xfId="1" applyFont="1" applyBorder="1" applyAlignment="1"/>
    <xf numFmtId="0" fontId="7" fillId="0" borderId="6" xfId="1" applyFont="1" applyBorder="1" applyAlignment="1"/>
    <xf numFmtId="0" fontId="3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1" applyFont="1"/>
    <xf numFmtId="0" fontId="1" fillId="0" borderId="0" xfId="1" applyFont="1"/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center"/>
    </xf>
    <xf numFmtId="3" fontId="15" fillId="0" borderId="9" xfId="0" applyNumberFormat="1" applyFont="1" applyBorder="1" applyAlignment="1">
      <alignment horizontal="center"/>
    </xf>
    <xf numFmtId="4" fontId="15" fillId="0" borderId="9" xfId="0" applyNumberFormat="1" applyFont="1" applyBorder="1" applyAlignment="1">
      <alignment horizontal="center"/>
    </xf>
    <xf numFmtId="0" fontId="16" fillId="0" borderId="9" xfId="0" applyFont="1" applyBorder="1" applyAlignment="1">
      <alignment horizontal="left" wrapText="1"/>
    </xf>
    <xf numFmtId="3" fontId="16" fillId="0" borderId="9" xfId="0" applyNumberFormat="1" applyFont="1" applyBorder="1" applyAlignment="1">
      <alignment horizontal="center"/>
    </xf>
    <xf numFmtId="4" fontId="22" fillId="0" borderId="9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2" fontId="21" fillId="0" borderId="9" xfId="0" applyNumberFormat="1" applyFont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49" fontId="9" fillId="0" borderId="9" xfId="3" applyNumberFormat="1" applyFont="1" applyFill="1" applyBorder="1" applyAlignment="1">
      <alignment horizontal="center" vertical="center" wrapText="1"/>
    </xf>
    <xf numFmtId="0" fontId="24" fillId="0" borderId="9" xfId="3" applyFont="1" applyFill="1" applyBorder="1" applyAlignment="1">
      <alignment horizontal="left" wrapText="1"/>
    </xf>
    <xf numFmtId="49" fontId="18" fillId="0" borderId="9" xfId="0" applyNumberFormat="1" applyFont="1" applyBorder="1" applyAlignment="1">
      <alignment horizontal="left" vertical="center" wrapText="1"/>
    </xf>
    <xf numFmtId="165" fontId="21" fillId="0" borderId="9" xfId="0" applyNumberFormat="1" applyFont="1" applyBorder="1" applyAlignment="1">
      <alignment horizontal="center"/>
    </xf>
    <xf numFmtId="165" fontId="22" fillId="0" borderId="9" xfId="0" applyNumberFormat="1" applyFont="1" applyBorder="1" applyAlignment="1">
      <alignment horizontal="center"/>
    </xf>
    <xf numFmtId="1" fontId="21" fillId="0" borderId="9" xfId="0" applyNumberFormat="1" applyFont="1" applyBorder="1" applyAlignment="1">
      <alignment horizontal="center"/>
    </xf>
    <xf numFmtId="1" fontId="22" fillId="0" borderId="9" xfId="0" applyNumberFormat="1" applyFont="1" applyBorder="1" applyAlignment="1">
      <alignment horizontal="center"/>
    </xf>
    <xf numFmtId="0" fontId="26" fillId="0" borderId="9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left"/>
    </xf>
    <xf numFmtId="0" fontId="17" fillId="0" borderId="9" xfId="2" applyFont="1" applyFill="1" applyBorder="1" applyAlignment="1">
      <alignment horizontal="center"/>
    </xf>
    <xf numFmtId="4" fontId="6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19" fillId="0" borderId="0" xfId="2" applyFont="1" applyFill="1" applyAlignment="1">
      <alignment horizontal="center" wrapText="1"/>
    </xf>
    <xf numFmtId="0" fontId="5" fillId="0" borderId="0" xfId="2" applyFont="1" applyFill="1" applyAlignment="1">
      <alignment horizontal="center" wrapText="1"/>
    </xf>
    <xf numFmtId="0" fontId="25" fillId="0" borderId="0" xfId="0" applyFont="1" applyAlignment="1">
      <alignment horizontal="center"/>
    </xf>
    <xf numFmtId="0" fontId="19" fillId="0" borderId="9" xfId="2" applyFont="1" applyBorder="1" applyAlignment="1">
      <alignment horizontal="center" vertical="center" wrapText="1"/>
    </xf>
    <xf numFmtId="49" fontId="16" fillId="0" borderId="9" xfId="2" applyNumberFormat="1" applyFont="1" applyFill="1" applyBorder="1" applyAlignment="1">
      <alignment horizontal="center" vertical="center" wrapText="1"/>
    </xf>
    <xf numFmtId="3" fontId="8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1"/>
  <sheetViews>
    <sheetView workbookViewId="0">
      <selection activeCell="C31" sqref="C31"/>
    </sheetView>
  </sheetViews>
  <sheetFormatPr defaultRowHeight="15.75" x14ac:dyDescent="0.25"/>
  <cols>
    <col min="1" max="1" width="24.7109375" style="65" customWidth="1"/>
    <col min="2" max="2" width="10.42578125" style="66" customWidth="1"/>
    <col min="3" max="3" width="9.7109375" style="66" customWidth="1"/>
    <col min="4" max="4" width="14.28515625" style="66" customWidth="1"/>
    <col min="5" max="5" width="10.85546875" style="66" customWidth="1"/>
    <col min="6" max="6" width="10.140625" style="66" customWidth="1"/>
    <col min="7" max="7" width="12.5703125" style="66" customWidth="1"/>
    <col min="8" max="13" width="43.85546875" style="65"/>
    <col min="14" max="16384" width="9.140625" style="65"/>
  </cols>
  <sheetData>
    <row r="1" spans="1:16384" ht="18.75" customHeight="1" x14ac:dyDescent="0.3">
      <c r="A1" s="93" t="s">
        <v>170</v>
      </c>
      <c r="B1" s="93"/>
      <c r="C1" s="93"/>
      <c r="D1" s="93"/>
      <c r="E1" s="93"/>
      <c r="F1" s="93"/>
      <c r="G1" s="93"/>
    </row>
    <row r="2" spans="1:16384" ht="18.75" customHeight="1" x14ac:dyDescent="0.3">
      <c r="A2" s="93" t="s">
        <v>205</v>
      </c>
      <c r="B2" s="93"/>
      <c r="C2" s="93"/>
      <c r="D2" s="93"/>
      <c r="E2" s="93"/>
      <c r="F2" s="93"/>
      <c r="G2" s="93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  <c r="IW2" s="92"/>
      <c r="IX2" s="92"/>
      <c r="IY2" s="92"/>
      <c r="IZ2" s="92"/>
      <c r="JA2" s="92"/>
      <c r="JB2" s="92"/>
      <c r="JC2" s="92"/>
      <c r="JD2" s="92"/>
      <c r="JE2" s="92"/>
      <c r="JF2" s="92"/>
      <c r="JG2" s="92"/>
      <c r="JH2" s="92"/>
      <c r="JI2" s="92"/>
      <c r="JJ2" s="92"/>
      <c r="JK2" s="92"/>
      <c r="JL2" s="92"/>
      <c r="JM2" s="92"/>
      <c r="JN2" s="92"/>
      <c r="JO2" s="92"/>
      <c r="JP2" s="92"/>
      <c r="JQ2" s="92"/>
      <c r="JR2" s="92"/>
      <c r="JS2" s="92"/>
      <c r="JT2" s="92"/>
      <c r="JU2" s="92"/>
      <c r="JV2" s="92"/>
      <c r="JW2" s="92"/>
      <c r="JX2" s="92"/>
      <c r="JY2" s="92"/>
      <c r="JZ2" s="92"/>
      <c r="KA2" s="92"/>
      <c r="KB2" s="92"/>
      <c r="KC2" s="92"/>
      <c r="KD2" s="92"/>
      <c r="KE2" s="92"/>
      <c r="KF2" s="92"/>
      <c r="KG2" s="92"/>
      <c r="KH2" s="92"/>
      <c r="KI2" s="92"/>
      <c r="KJ2" s="92"/>
      <c r="KK2" s="92"/>
      <c r="KL2" s="92"/>
      <c r="KM2" s="92"/>
      <c r="KN2" s="92"/>
      <c r="KO2" s="92"/>
      <c r="KP2" s="92"/>
      <c r="KQ2" s="92"/>
      <c r="KR2" s="92"/>
      <c r="KS2" s="92"/>
      <c r="KT2" s="92"/>
      <c r="KU2" s="92"/>
      <c r="KV2" s="92"/>
      <c r="KW2" s="92"/>
      <c r="KX2" s="92"/>
      <c r="KY2" s="92"/>
      <c r="KZ2" s="92"/>
      <c r="LA2" s="92"/>
      <c r="LB2" s="92"/>
      <c r="LC2" s="92"/>
      <c r="LD2" s="92"/>
      <c r="LE2" s="92"/>
      <c r="LF2" s="92"/>
      <c r="LG2" s="92"/>
      <c r="LH2" s="92"/>
      <c r="LI2" s="92"/>
      <c r="LJ2" s="92"/>
      <c r="LK2" s="92"/>
      <c r="LL2" s="92"/>
      <c r="LM2" s="92"/>
      <c r="LN2" s="92"/>
      <c r="LO2" s="92"/>
      <c r="LP2" s="92"/>
      <c r="LQ2" s="92"/>
      <c r="LR2" s="92"/>
      <c r="LS2" s="92"/>
      <c r="LT2" s="92"/>
      <c r="LU2" s="92"/>
      <c r="LV2" s="92"/>
      <c r="LW2" s="92"/>
      <c r="LX2" s="92"/>
      <c r="LY2" s="92"/>
      <c r="LZ2" s="92"/>
      <c r="MA2" s="92"/>
      <c r="MB2" s="92"/>
      <c r="MC2" s="92"/>
      <c r="MD2" s="92"/>
      <c r="ME2" s="92"/>
      <c r="MF2" s="92"/>
      <c r="MG2" s="92"/>
      <c r="MH2" s="92"/>
      <c r="MI2" s="92"/>
      <c r="MJ2" s="92"/>
      <c r="MK2" s="92"/>
      <c r="ML2" s="92"/>
      <c r="MM2" s="92"/>
      <c r="MN2" s="92"/>
      <c r="MO2" s="92"/>
      <c r="MP2" s="92"/>
      <c r="MQ2" s="92"/>
      <c r="MR2" s="92"/>
      <c r="MS2" s="92"/>
      <c r="MT2" s="92"/>
      <c r="MU2" s="92"/>
      <c r="MV2" s="92"/>
      <c r="MW2" s="92"/>
      <c r="MX2" s="92"/>
      <c r="MY2" s="92"/>
      <c r="MZ2" s="92"/>
      <c r="NA2" s="92"/>
      <c r="NB2" s="92"/>
      <c r="NC2" s="92"/>
      <c r="ND2" s="92"/>
      <c r="NE2" s="92"/>
      <c r="NF2" s="92"/>
      <c r="NG2" s="92"/>
      <c r="NH2" s="92"/>
      <c r="NI2" s="92"/>
      <c r="NJ2" s="92"/>
      <c r="NK2" s="92"/>
      <c r="NL2" s="92"/>
      <c r="NM2" s="92"/>
      <c r="NN2" s="92"/>
      <c r="NO2" s="92"/>
      <c r="NP2" s="92"/>
      <c r="NQ2" s="92"/>
      <c r="NR2" s="92"/>
      <c r="NS2" s="92"/>
      <c r="NT2" s="92"/>
      <c r="NU2" s="92"/>
      <c r="NV2" s="92"/>
      <c r="NW2" s="92"/>
      <c r="NX2" s="92"/>
      <c r="NY2" s="92"/>
      <c r="NZ2" s="92"/>
      <c r="OA2" s="92"/>
      <c r="OB2" s="92"/>
      <c r="OC2" s="92"/>
      <c r="OD2" s="92"/>
      <c r="OE2" s="92"/>
      <c r="OF2" s="92"/>
      <c r="OG2" s="92"/>
      <c r="OH2" s="92"/>
      <c r="OI2" s="92"/>
      <c r="OJ2" s="92"/>
      <c r="OK2" s="92"/>
      <c r="OL2" s="92"/>
      <c r="OM2" s="92"/>
      <c r="ON2" s="92"/>
      <c r="OO2" s="92"/>
      <c r="OP2" s="92"/>
      <c r="OQ2" s="92"/>
      <c r="OR2" s="92"/>
      <c r="OS2" s="92"/>
      <c r="OT2" s="92"/>
      <c r="OU2" s="92"/>
      <c r="OV2" s="92"/>
      <c r="OW2" s="92"/>
      <c r="OX2" s="92"/>
      <c r="OY2" s="92"/>
      <c r="OZ2" s="92"/>
      <c r="PA2" s="92"/>
      <c r="PB2" s="92"/>
      <c r="PC2" s="92"/>
      <c r="PD2" s="92"/>
      <c r="PE2" s="92"/>
      <c r="PF2" s="92"/>
      <c r="PG2" s="92"/>
      <c r="PH2" s="92"/>
      <c r="PI2" s="92"/>
      <c r="PJ2" s="92"/>
      <c r="PK2" s="92"/>
      <c r="PL2" s="92"/>
      <c r="PM2" s="92"/>
      <c r="PN2" s="92"/>
      <c r="PO2" s="92"/>
      <c r="PP2" s="92"/>
      <c r="PQ2" s="92"/>
      <c r="PR2" s="92"/>
      <c r="PS2" s="92"/>
      <c r="PT2" s="92"/>
      <c r="PU2" s="92"/>
      <c r="PV2" s="92"/>
      <c r="PW2" s="92"/>
      <c r="PX2" s="92"/>
      <c r="PY2" s="92"/>
      <c r="PZ2" s="92"/>
      <c r="QA2" s="92"/>
      <c r="QB2" s="92"/>
      <c r="QC2" s="92"/>
      <c r="QD2" s="92"/>
      <c r="QE2" s="92"/>
      <c r="QF2" s="92"/>
      <c r="QG2" s="92"/>
      <c r="QH2" s="92"/>
      <c r="QI2" s="92"/>
      <c r="QJ2" s="92"/>
      <c r="QK2" s="92"/>
      <c r="QL2" s="92"/>
      <c r="QM2" s="92"/>
      <c r="QN2" s="92"/>
      <c r="QO2" s="92"/>
      <c r="QP2" s="92"/>
      <c r="QQ2" s="92"/>
      <c r="QR2" s="92"/>
      <c r="QS2" s="92"/>
      <c r="QT2" s="92"/>
      <c r="QU2" s="92"/>
      <c r="QV2" s="92"/>
      <c r="QW2" s="92"/>
      <c r="QX2" s="92"/>
      <c r="QY2" s="92"/>
      <c r="QZ2" s="92"/>
      <c r="RA2" s="92"/>
      <c r="RB2" s="92"/>
      <c r="RC2" s="92"/>
      <c r="RD2" s="92"/>
      <c r="RE2" s="92"/>
      <c r="RF2" s="92"/>
      <c r="RG2" s="92"/>
      <c r="RH2" s="92"/>
      <c r="RI2" s="92"/>
      <c r="RJ2" s="92"/>
      <c r="RK2" s="92"/>
      <c r="RL2" s="92"/>
      <c r="RM2" s="92"/>
      <c r="RN2" s="92"/>
      <c r="RO2" s="92"/>
      <c r="RP2" s="92"/>
      <c r="RQ2" s="92"/>
      <c r="RR2" s="92"/>
      <c r="RS2" s="92"/>
      <c r="RT2" s="92"/>
      <c r="RU2" s="92"/>
      <c r="RV2" s="92"/>
      <c r="RW2" s="92"/>
      <c r="RX2" s="92"/>
      <c r="RY2" s="92"/>
      <c r="RZ2" s="92"/>
      <c r="SA2" s="92"/>
      <c r="SB2" s="92"/>
      <c r="SC2" s="92"/>
      <c r="SD2" s="92"/>
      <c r="SE2" s="92"/>
      <c r="SF2" s="92"/>
      <c r="SG2" s="92"/>
      <c r="SH2" s="92"/>
      <c r="SI2" s="92"/>
      <c r="SJ2" s="92"/>
      <c r="SK2" s="92"/>
      <c r="SL2" s="92"/>
      <c r="SM2" s="92"/>
      <c r="SN2" s="92"/>
      <c r="SO2" s="92"/>
      <c r="SP2" s="92"/>
      <c r="SQ2" s="92"/>
      <c r="SR2" s="92"/>
      <c r="SS2" s="92"/>
      <c r="ST2" s="92"/>
      <c r="SU2" s="92"/>
      <c r="SV2" s="92"/>
      <c r="SW2" s="92"/>
      <c r="SX2" s="92"/>
      <c r="SY2" s="92"/>
      <c r="SZ2" s="92"/>
      <c r="TA2" s="92"/>
      <c r="TB2" s="92"/>
      <c r="TC2" s="92"/>
      <c r="TD2" s="92"/>
      <c r="TE2" s="92"/>
      <c r="TF2" s="92"/>
      <c r="TG2" s="92"/>
      <c r="TH2" s="92"/>
      <c r="TI2" s="92"/>
      <c r="TJ2" s="92"/>
      <c r="TK2" s="92"/>
      <c r="TL2" s="92"/>
      <c r="TM2" s="92"/>
      <c r="TN2" s="92"/>
      <c r="TO2" s="92"/>
      <c r="TP2" s="92"/>
      <c r="TQ2" s="92"/>
      <c r="TR2" s="92"/>
      <c r="TS2" s="92"/>
      <c r="TT2" s="92"/>
      <c r="TU2" s="92"/>
      <c r="TV2" s="92"/>
      <c r="TW2" s="92"/>
      <c r="TX2" s="92"/>
      <c r="TY2" s="92"/>
      <c r="TZ2" s="92"/>
      <c r="UA2" s="92"/>
      <c r="UB2" s="92"/>
      <c r="UC2" s="92"/>
      <c r="UD2" s="92"/>
      <c r="UE2" s="92"/>
      <c r="UF2" s="92"/>
      <c r="UG2" s="92"/>
      <c r="UH2" s="92"/>
      <c r="UI2" s="92"/>
      <c r="UJ2" s="92"/>
      <c r="UK2" s="92"/>
      <c r="UL2" s="92"/>
      <c r="UM2" s="92"/>
      <c r="UN2" s="92"/>
      <c r="UO2" s="92"/>
      <c r="UP2" s="92"/>
      <c r="UQ2" s="92"/>
      <c r="UR2" s="92"/>
      <c r="US2" s="92"/>
      <c r="UT2" s="92"/>
      <c r="UU2" s="92"/>
      <c r="UV2" s="92"/>
      <c r="UW2" s="92"/>
      <c r="UX2" s="92"/>
      <c r="UY2" s="92"/>
      <c r="UZ2" s="92"/>
      <c r="VA2" s="92"/>
      <c r="VB2" s="92"/>
      <c r="VC2" s="92"/>
      <c r="VD2" s="92"/>
      <c r="VE2" s="92"/>
      <c r="VF2" s="92"/>
      <c r="VG2" s="92"/>
      <c r="VH2" s="92"/>
      <c r="VI2" s="92"/>
      <c r="VJ2" s="92"/>
      <c r="VK2" s="92"/>
      <c r="VL2" s="92"/>
      <c r="VM2" s="92"/>
      <c r="VN2" s="92"/>
      <c r="VO2" s="92"/>
      <c r="VP2" s="92"/>
      <c r="VQ2" s="92"/>
      <c r="VR2" s="92"/>
      <c r="VS2" s="92"/>
      <c r="VT2" s="92"/>
      <c r="VU2" s="92"/>
      <c r="VV2" s="92"/>
      <c r="VW2" s="92"/>
      <c r="VX2" s="92"/>
      <c r="VY2" s="92"/>
      <c r="VZ2" s="92"/>
      <c r="WA2" s="92"/>
      <c r="WB2" s="92"/>
      <c r="WC2" s="92"/>
      <c r="WD2" s="92"/>
      <c r="WE2" s="92"/>
      <c r="WF2" s="92"/>
      <c r="WG2" s="92"/>
      <c r="WH2" s="92"/>
      <c r="WI2" s="92"/>
      <c r="WJ2" s="92"/>
      <c r="WK2" s="92"/>
      <c r="WL2" s="92"/>
      <c r="WM2" s="92"/>
      <c r="WN2" s="92"/>
      <c r="WO2" s="92"/>
      <c r="WP2" s="92"/>
      <c r="WQ2" s="92"/>
      <c r="WR2" s="92"/>
      <c r="WS2" s="92"/>
      <c r="WT2" s="92"/>
      <c r="WU2" s="92"/>
      <c r="WV2" s="92"/>
      <c r="WW2" s="92"/>
      <c r="WX2" s="92"/>
      <c r="WY2" s="92"/>
      <c r="WZ2" s="92"/>
      <c r="XA2" s="92"/>
      <c r="XB2" s="92"/>
      <c r="XC2" s="92"/>
      <c r="XD2" s="92"/>
      <c r="XE2" s="92"/>
      <c r="XF2" s="92"/>
      <c r="XG2" s="92"/>
      <c r="XH2" s="92"/>
      <c r="XI2" s="92"/>
      <c r="XJ2" s="92"/>
      <c r="XK2" s="92"/>
      <c r="XL2" s="92"/>
      <c r="XM2" s="92"/>
      <c r="XN2" s="92"/>
      <c r="XO2" s="92"/>
      <c r="XP2" s="92"/>
      <c r="XQ2" s="92"/>
      <c r="XR2" s="92"/>
      <c r="XS2" s="92"/>
      <c r="XT2" s="92"/>
      <c r="XU2" s="92"/>
      <c r="XV2" s="92"/>
      <c r="XW2" s="92"/>
      <c r="XX2" s="92"/>
      <c r="XY2" s="92"/>
      <c r="XZ2" s="92"/>
      <c r="YA2" s="92"/>
      <c r="YB2" s="92"/>
      <c r="YC2" s="92"/>
      <c r="YD2" s="92"/>
      <c r="YE2" s="92"/>
      <c r="YF2" s="92"/>
      <c r="YG2" s="92"/>
      <c r="YH2" s="92"/>
      <c r="YI2" s="92"/>
      <c r="YJ2" s="92"/>
      <c r="YK2" s="92"/>
      <c r="YL2" s="92"/>
      <c r="YM2" s="92"/>
      <c r="YN2" s="92"/>
      <c r="YO2" s="92"/>
      <c r="YP2" s="92"/>
      <c r="YQ2" s="92"/>
      <c r="YR2" s="92"/>
      <c r="YS2" s="92"/>
      <c r="YT2" s="92"/>
      <c r="YU2" s="92"/>
      <c r="YV2" s="92"/>
      <c r="YW2" s="92"/>
      <c r="YX2" s="92"/>
      <c r="YY2" s="92"/>
      <c r="YZ2" s="92"/>
      <c r="ZA2" s="92"/>
      <c r="ZB2" s="92"/>
      <c r="ZC2" s="92"/>
      <c r="ZD2" s="92"/>
      <c r="ZE2" s="92"/>
      <c r="ZF2" s="92"/>
      <c r="ZG2" s="92"/>
      <c r="ZH2" s="92"/>
      <c r="ZI2" s="92"/>
      <c r="ZJ2" s="92"/>
      <c r="ZK2" s="92"/>
      <c r="ZL2" s="92"/>
      <c r="ZM2" s="92"/>
      <c r="ZN2" s="92"/>
      <c r="ZO2" s="92"/>
      <c r="ZP2" s="92"/>
      <c r="ZQ2" s="92"/>
      <c r="ZR2" s="92"/>
      <c r="ZS2" s="92"/>
      <c r="ZT2" s="92"/>
      <c r="ZU2" s="92"/>
      <c r="ZV2" s="92"/>
      <c r="ZW2" s="92"/>
      <c r="ZX2" s="92"/>
      <c r="ZY2" s="92"/>
      <c r="ZZ2" s="92"/>
      <c r="AAA2" s="92"/>
      <c r="AAB2" s="92"/>
      <c r="AAC2" s="92"/>
      <c r="AAD2" s="92"/>
      <c r="AAE2" s="92"/>
      <c r="AAF2" s="92"/>
      <c r="AAG2" s="92"/>
      <c r="AAH2" s="92"/>
      <c r="AAI2" s="92"/>
      <c r="AAJ2" s="92"/>
      <c r="AAK2" s="92"/>
      <c r="AAL2" s="92"/>
      <c r="AAM2" s="92"/>
      <c r="AAN2" s="92"/>
      <c r="AAO2" s="92"/>
      <c r="AAP2" s="92"/>
      <c r="AAQ2" s="92"/>
      <c r="AAR2" s="92"/>
      <c r="AAS2" s="92"/>
      <c r="AAT2" s="92"/>
      <c r="AAU2" s="92"/>
      <c r="AAV2" s="92"/>
      <c r="AAW2" s="92"/>
      <c r="AAX2" s="92"/>
      <c r="AAY2" s="92"/>
      <c r="AAZ2" s="92"/>
      <c r="ABA2" s="92"/>
      <c r="ABB2" s="92"/>
      <c r="ABC2" s="92"/>
      <c r="ABD2" s="92"/>
      <c r="ABE2" s="92"/>
      <c r="ABF2" s="92"/>
      <c r="ABG2" s="92"/>
      <c r="ABH2" s="92"/>
      <c r="ABI2" s="92"/>
      <c r="ABJ2" s="92"/>
      <c r="ABK2" s="92"/>
      <c r="ABL2" s="92"/>
      <c r="ABM2" s="92"/>
      <c r="ABN2" s="92"/>
      <c r="ABO2" s="92"/>
      <c r="ABP2" s="92"/>
      <c r="ABQ2" s="92"/>
      <c r="ABR2" s="92"/>
      <c r="ABS2" s="92"/>
      <c r="ABT2" s="92"/>
      <c r="ABU2" s="92"/>
      <c r="ABV2" s="92"/>
      <c r="ABW2" s="92"/>
      <c r="ABX2" s="92"/>
      <c r="ABY2" s="92"/>
      <c r="ABZ2" s="92"/>
      <c r="ACA2" s="92"/>
      <c r="ACB2" s="92"/>
      <c r="ACC2" s="92"/>
      <c r="ACD2" s="92"/>
      <c r="ACE2" s="92"/>
      <c r="ACF2" s="92"/>
      <c r="ACG2" s="92"/>
      <c r="ACH2" s="92"/>
      <c r="ACI2" s="92"/>
      <c r="ACJ2" s="92"/>
      <c r="ACK2" s="92"/>
      <c r="ACL2" s="92"/>
      <c r="ACM2" s="92"/>
      <c r="ACN2" s="92"/>
      <c r="ACO2" s="92"/>
      <c r="ACP2" s="92"/>
      <c r="ACQ2" s="92"/>
      <c r="ACR2" s="92"/>
      <c r="ACS2" s="92"/>
      <c r="ACT2" s="92"/>
      <c r="ACU2" s="92"/>
      <c r="ACV2" s="92"/>
      <c r="ACW2" s="92"/>
      <c r="ACX2" s="92"/>
      <c r="ACY2" s="92"/>
      <c r="ACZ2" s="92"/>
      <c r="ADA2" s="92"/>
      <c r="ADB2" s="92"/>
      <c r="ADC2" s="92"/>
      <c r="ADD2" s="92"/>
      <c r="ADE2" s="92"/>
      <c r="ADF2" s="92"/>
      <c r="ADG2" s="92"/>
      <c r="ADH2" s="92"/>
      <c r="ADI2" s="92"/>
      <c r="ADJ2" s="92"/>
      <c r="ADK2" s="92"/>
      <c r="ADL2" s="92"/>
      <c r="ADM2" s="92"/>
      <c r="ADN2" s="92"/>
      <c r="ADO2" s="92"/>
      <c r="ADP2" s="92"/>
      <c r="ADQ2" s="92"/>
      <c r="ADR2" s="92"/>
      <c r="ADS2" s="92"/>
      <c r="ADT2" s="92"/>
      <c r="ADU2" s="92"/>
      <c r="ADV2" s="92"/>
      <c r="ADW2" s="92"/>
      <c r="ADX2" s="92"/>
      <c r="ADY2" s="92"/>
      <c r="ADZ2" s="92"/>
      <c r="AEA2" s="92"/>
      <c r="AEB2" s="92"/>
      <c r="AEC2" s="92"/>
      <c r="AED2" s="92"/>
      <c r="AEE2" s="92"/>
      <c r="AEF2" s="92"/>
      <c r="AEG2" s="92"/>
      <c r="AEH2" s="92"/>
      <c r="AEI2" s="92"/>
      <c r="AEJ2" s="92"/>
      <c r="AEK2" s="92"/>
      <c r="AEL2" s="92"/>
      <c r="AEM2" s="92"/>
      <c r="AEN2" s="92"/>
      <c r="AEO2" s="92"/>
      <c r="AEP2" s="92"/>
      <c r="AEQ2" s="92"/>
      <c r="AER2" s="92"/>
      <c r="AES2" s="92"/>
      <c r="AET2" s="92"/>
      <c r="AEU2" s="92"/>
      <c r="AEV2" s="92"/>
      <c r="AEW2" s="92"/>
      <c r="AEX2" s="92"/>
      <c r="AEY2" s="92"/>
      <c r="AEZ2" s="92"/>
      <c r="AFA2" s="92"/>
      <c r="AFB2" s="92"/>
      <c r="AFC2" s="92"/>
      <c r="AFD2" s="92"/>
      <c r="AFE2" s="92"/>
      <c r="AFF2" s="92"/>
      <c r="AFG2" s="92"/>
      <c r="AFH2" s="92"/>
      <c r="AFI2" s="92"/>
      <c r="AFJ2" s="92"/>
      <c r="AFK2" s="92"/>
      <c r="AFL2" s="92"/>
      <c r="AFM2" s="92"/>
      <c r="AFN2" s="92"/>
      <c r="AFO2" s="92"/>
      <c r="AFP2" s="92"/>
      <c r="AFQ2" s="92"/>
      <c r="AFR2" s="92"/>
      <c r="AFS2" s="92"/>
      <c r="AFT2" s="92"/>
      <c r="AFU2" s="92"/>
      <c r="AFV2" s="92"/>
      <c r="AFW2" s="92"/>
      <c r="AFX2" s="92"/>
      <c r="AFY2" s="92"/>
      <c r="AFZ2" s="92"/>
      <c r="AGA2" s="92"/>
      <c r="AGB2" s="92"/>
      <c r="AGC2" s="92"/>
      <c r="AGD2" s="92"/>
      <c r="AGE2" s="92"/>
      <c r="AGF2" s="92"/>
      <c r="AGG2" s="92"/>
      <c r="AGH2" s="92"/>
      <c r="AGI2" s="92"/>
      <c r="AGJ2" s="92"/>
      <c r="AGK2" s="92"/>
      <c r="AGL2" s="92"/>
      <c r="AGM2" s="92"/>
      <c r="AGN2" s="92"/>
      <c r="AGO2" s="92"/>
      <c r="AGP2" s="92"/>
      <c r="AGQ2" s="92"/>
      <c r="AGR2" s="92"/>
      <c r="AGS2" s="92"/>
      <c r="AGT2" s="92"/>
      <c r="AGU2" s="92"/>
      <c r="AGV2" s="92"/>
      <c r="AGW2" s="92"/>
      <c r="AGX2" s="92"/>
      <c r="AGY2" s="92"/>
      <c r="AGZ2" s="92"/>
      <c r="AHA2" s="92"/>
      <c r="AHB2" s="92"/>
      <c r="AHC2" s="92"/>
      <c r="AHD2" s="92"/>
      <c r="AHE2" s="92"/>
      <c r="AHF2" s="92"/>
      <c r="AHG2" s="92"/>
      <c r="AHH2" s="92"/>
      <c r="AHI2" s="92"/>
      <c r="AHJ2" s="92"/>
      <c r="AHK2" s="92"/>
      <c r="AHL2" s="92"/>
      <c r="AHM2" s="92"/>
      <c r="AHN2" s="92"/>
      <c r="AHO2" s="92"/>
      <c r="AHP2" s="92"/>
      <c r="AHQ2" s="92"/>
      <c r="AHR2" s="92"/>
      <c r="AHS2" s="92"/>
      <c r="AHT2" s="92"/>
      <c r="AHU2" s="92"/>
      <c r="AHV2" s="92"/>
      <c r="AHW2" s="92"/>
      <c r="AHX2" s="92"/>
      <c r="AHY2" s="92"/>
      <c r="AHZ2" s="92"/>
      <c r="AIA2" s="92"/>
      <c r="AIB2" s="92"/>
      <c r="AIC2" s="92"/>
      <c r="AID2" s="92"/>
      <c r="AIE2" s="92"/>
      <c r="AIF2" s="92"/>
      <c r="AIG2" s="92"/>
      <c r="AIH2" s="92"/>
      <c r="AII2" s="92"/>
      <c r="AIJ2" s="92"/>
      <c r="AIK2" s="92"/>
      <c r="AIL2" s="92"/>
      <c r="AIM2" s="92"/>
      <c r="AIN2" s="92"/>
      <c r="AIO2" s="92"/>
      <c r="AIP2" s="92"/>
      <c r="AIQ2" s="92"/>
      <c r="AIR2" s="92"/>
      <c r="AIS2" s="92"/>
      <c r="AIT2" s="92"/>
      <c r="AIU2" s="92"/>
      <c r="AIV2" s="92"/>
      <c r="AIW2" s="92"/>
      <c r="AIX2" s="92"/>
      <c r="AIY2" s="92"/>
      <c r="AIZ2" s="92"/>
      <c r="AJA2" s="92"/>
      <c r="AJB2" s="92"/>
      <c r="AJC2" s="92"/>
      <c r="AJD2" s="92"/>
      <c r="AJE2" s="92"/>
      <c r="AJF2" s="92"/>
      <c r="AJG2" s="92"/>
      <c r="AJH2" s="92"/>
      <c r="AJI2" s="92"/>
      <c r="AJJ2" s="92"/>
      <c r="AJK2" s="92"/>
      <c r="AJL2" s="92"/>
      <c r="AJM2" s="92"/>
      <c r="AJN2" s="92"/>
      <c r="AJO2" s="92"/>
      <c r="AJP2" s="92"/>
      <c r="AJQ2" s="92"/>
      <c r="AJR2" s="92"/>
      <c r="AJS2" s="92"/>
      <c r="AJT2" s="92"/>
      <c r="AJU2" s="92"/>
      <c r="AJV2" s="92"/>
      <c r="AJW2" s="92"/>
      <c r="AJX2" s="92"/>
      <c r="AJY2" s="92"/>
      <c r="AJZ2" s="92"/>
      <c r="AKA2" s="92"/>
      <c r="AKB2" s="92"/>
      <c r="AKC2" s="92"/>
      <c r="AKD2" s="92"/>
      <c r="AKE2" s="92"/>
      <c r="AKF2" s="92"/>
      <c r="AKG2" s="92"/>
      <c r="AKH2" s="92"/>
      <c r="AKI2" s="92"/>
      <c r="AKJ2" s="92"/>
      <c r="AKK2" s="92"/>
      <c r="AKL2" s="92"/>
      <c r="AKM2" s="92"/>
      <c r="AKN2" s="92"/>
      <c r="AKO2" s="92"/>
      <c r="AKP2" s="92"/>
      <c r="AKQ2" s="92"/>
      <c r="AKR2" s="92"/>
      <c r="AKS2" s="92"/>
      <c r="AKT2" s="92"/>
      <c r="AKU2" s="92"/>
      <c r="AKV2" s="92"/>
      <c r="AKW2" s="92"/>
      <c r="AKX2" s="92"/>
      <c r="AKY2" s="92"/>
      <c r="AKZ2" s="92"/>
      <c r="ALA2" s="92"/>
      <c r="ALB2" s="92"/>
      <c r="ALC2" s="92"/>
      <c r="ALD2" s="92"/>
      <c r="ALE2" s="92"/>
      <c r="ALF2" s="92"/>
      <c r="ALG2" s="92"/>
      <c r="ALH2" s="92"/>
      <c r="ALI2" s="92"/>
      <c r="ALJ2" s="92"/>
      <c r="ALK2" s="92"/>
      <c r="ALL2" s="92"/>
      <c r="ALM2" s="92"/>
      <c r="ALN2" s="92"/>
      <c r="ALO2" s="92"/>
      <c r="ALP2" s="92"/>
      <c r="ALQ2" s="92"/>
      <c r="ALR2" s="92"/>
      <c r="ALS2" s="92"/>
      <c r="ALT2" s="92"/>
      <c r="ALU2" s="92"/>
      <c r="ALV2" s="92"/>
      <c r="ALW2" s="92"/>
      <c r="ALX2" s="92"/>
      <c r="ALY2" s="92"/>
      <c r="ALZ2" s="92"/>
      <c r="AMA2" s="92"/>
      <c r="AMB2" s="92"/>
      <c r="AMC2" s="92"/>
      <c r="AMD2" s="92"/>
      <c r="AME2" s="92"/>
      <c r="AMF2" s="92"/>
      <c r="AMG2" s="92"/>
      <c r="AMH2" s="92"/>
      <c r="AMI2" s="92"/>
      <c r="AMJ2" s="92"/>
      <c r="AMK2" s="92"/>
      <c r="AML2" s="92"/>
      <c r="AMM2" s="92"/>
      <c r="AMN2" s="92"/>
      <c r="AMO2" s="92"/>
      <c r="AMP2" s="92"/>
      <c r="AMQ2" s="92"/>
      <c r="AMR2" s="92"/>
      <c r="AMS2" s="92"/>
      <c r="AMT2" s="92"/>
      <c r="AMU2" s="92"/>
      <c r="AMV2" s="92"/>
      <c r="AMW2" s="92"/>
      <c r="AMX2" s="92"/>
      <c r="AMY2" s="92"/>
      <c r="AMZ2" s="92"/>
      <c r="ANA2" s="92"/>
      <c r="ANB2" s="92"/>
      <c r="ANC2" s="92"/>
      <c r="AND2" s="92"/>
      <c r="ANE2" s="92"/>
      <c r="ANF2" s="92"/>
      <c r="ANG2" s="92"/>
      <c r="ANH2" s="92"/>
      <c r="ANI2" s="92"/>
      <c r="ANJ2" s="92"/>
      <c r="ANK2" s="92"/>
      <c r="ANL2" s="92"/>
      <c r="ANM2" s="92"/>
      <c r="ANN2" s="92"/>
      <c r="ANO2" s="92"/>
      <c r="ANP2" s="92"/>
      <c r="ANQ2" s="92"/>
      <c r="ANR2" s="92"/>
      <c r="ANS2" s="92"/>
      <c r="ANT2" s="92"/>
      <c r="ANU2" s="92"/>
      <c r="ANV2" s="92"/>
      <c r="ANW2" s="92"/>
      <c r="ANX2" s="92"/>
      <c r="ANY2" s="92"/>
      <c r="ANZ2" s="92"/>
      <c r="AOA2" s="92"/>
      <c r="AOB2" s="92"/>
      <c r="AOC2" s="92"/>
      <c r="AOD2" s="92"/>
      <c r="AOE2" s="92"/>
      <c r="AOF2" s="92"/>
      <c r="AOG2" s="92"/>
      <c r="AOH2" s="92"/>
      <c r="AOI2" s="92"/>
      <c r="AOJ2" s="92"/>
      <c r="AOK2" s="92"/>
      <c r="AOL2" s="92"/>
      <c r="AOM2" s="92"/>
      <c r="AON2" s="92"/>
      <c r="AOO2" s="92"/>
      <c r="AOP2" s="92"/>
      <c r="AOQ2" s="92"/>
      <c r="AOR2" s="92"/>
      <c r="AOS2" s="92"/>
      <c r="AOT2" s="92"/>
      <c r="AOU2" s="92"/>
      <c r="AOV2" s="92"/>
      <c r="AOW2" s="92"/>
      <c r="AOX2" s="92"/>
      <c r="AOY2" s="92"/>
      <c r="AOZ2" s="92"/>
      <c r="APA2" s="92"/>
      <c r="APB2" s="92"/>
      <c r="APC2" s="92"/>
      <c r="APD2" s="92"/>
      <c r="APE2" s="92"/>
      <c r="APF2" s="92"/>
      <c r="APG2" s="92"/>
      <c r="APH2" s="92"/>
      <c r="API2" s="92"/>
      <c r="APJ2" s="92"/>
      <c r="APK2" s="92"/>
      <c r="APL2" s="92"/>
      <c r="APM2" s="92"/>
      <c r="APN2" s="92"/>
      <c r="APO2" s="92"/>
      <c r="APP2" s="92"/>
      <c r="APQ2" s="92"/>
      <c r="APR2" s="92"/>
      <c r="APS2" s="92"/>
      <c r="APT2" s="92"/>
      <c r="APU2" s="92"/>
      <c r="APV2" s="92"/>
      <c r="APW2" s="92"/>
      <c r="APX2" s="92"/>
      <c r="APY2" s="92"/>
      <c r="APZ2" s="92"/>
      <c r="AQA2" s="92"/>
      <c r="AQB2" s="92"/>
      <c r="AQC2" s="92"/>
      <c r="AQD2" s="92"/>
      <c r="AQE2" s="92"/>
      <c r="AQF2" s="92"/>
      <c r="AQG2" s="92"/>
      <c r="AQH2" s="92"/>
      <c r="AQI2" s="92"/>
      <c r="AQJ2" s="92"/>
      <c r="AQK2" s="92"/>
      <c r="AQL2" s="92"/>
      <c r="AQM2" s="92"/>
      <c r="AQN2" s="92"/>
      <c r="AQO2" s="92"/>
      <c r="AQP2" s="92"/>
      <c r="AQQ2" s="92"/>
      <c r="AQR2" s="92"/>
      <c r="AQS2" s="92"/>
      <c r="AQT2" s="92"/>
      <c r="AQU2" s="92"/>
      <c r="AQV2" s="92"/>
      <c r="AQW2" s="92"/>
      <c r="AQX2" s="92"/>
      <c r="AQY2" s="92"/>
      <c r="AQZ2" s="92"/>
      <c r="ARA2" s="92"/>
      <c r="ARB2" s="92"/>
      <c r="ARC2" s="92"/>
      <c r="ARD2" s="92"/>
      <c r="ARE2" s="92"/>
      <c r="ARF2" s="92"/>
      <c r="ARG2" s="92"/>
      <c r="ARH2" s="92"/>
      <c r="ARI2" s="92"/>
      <c r="ARJ2" s="92"/>
      <c r="ARK2" s="92"/>
      <c r="ARL2" s="92"/>
      <c r="ARM2" s="92"/>
      <c r="ARN2" s="92"/>
      <c r="ARO2" s="92"/>
      <c r="ARP2" s="92"/>
      <c r="ARQ2" s="92"/>
      <c r="ARR2" s="92"/>
      <c r="ARS2" s="92"/>
      <c r="ART2" s="92"/>
      <c r="ARU2" s="92"/>
      <c r="ARV2" s="92"/>
      <c r="ARW2" s="92"/>
      <c r="ARX2" s="92"/>
      <c r="ARY2" s="92"/>
      <c r="ARZ2" s="92"/>
      <c r="ASA2" s="92"/>
      <c r="ASB2" s="92"/>
      <c r="ASC2" s="92"/>
      <c r="ASD2" s="92"/>
      <c r="ASE2" s="92"/>
      <c r="ASF2" s="92"/>
      <c r="ASG2" s="92"/>
      <c r="ASH2" s="92"/>
      <c r="ASI2" s="92"/>
      <c r="ASJ2" s="92"/>
      <c r="ASK2" s="92"/>
      <c r="ASL2" s="92"/>
      <c r="ASM2" s="92"/>
      <c r="ASN2" s="92"/>
      <c r="ASO2" s="92"/>
      <c r="ASP2" s="92"/>
      <c r="ASQ2" s="92"/>
      <c r="ASR2" s="92"/>
      <c r="ASS2" s="92"/>
      <c r="AST2" s="92"/>
      <c r="ASU2" s="92"/>
      <c r="ASV2" s="92"/>
      <c r="ASW2" s="92"/>
      <c r="ASX2" s="92"/>
      <c r="ASY2" s="92"/>
      <c r="ASZ2" s="92"/>
      <c r="ATA2" s="92"/>
      <c r="ATB2" s="92"/>
      <c r="ATC2" s="92"/>
      <c r="ATD2" s="92"/>
      <c r="ATE2" s="92"/>
      <c r="ATF2" s="92"/>
      <c r="ATG2" s="92"/>
      <c r="ATH2" s="92"/>
      <c r="ATI2" s="92"/>
      <c r="ATJ2" s="92"/>
      <c r="ATK2" s="92"/>
      <c r="ATL2" s="92"/>
      <c r="ATM2" s="92"/>
      <c r="ATN2" s="92"/>
      <c r="ATO2" s="92"/>
      <c r="ATP2" s="92"/>
      <c r="ATQ2" s="92"/>
      <c r="ATR2" s="92"/>
      <c r="ATS2" s="92"/>
      <c r="ATT2" s="92"/>
      <c r="ATU2" s="92"/>
      <c r="ATV2" s="92"/>
      <c r="ATW2" s="92"/>
      <c r="ATX2" s="92"/>
      <c r="ATY2" s="92"/>
      <c r="ATZ2" s="92"/>
      <c r="AUA2" s="92"/>
      <c r="AUB2" s="92"/>
      <c r="AUC2" s="92"/>
      <c r="AUD2" s="92"/>
      <c r="AUE2" s="92"/>
      <c r="AUF2" s="92"/>
      <c r="AUG2" s="92"/>
      <c r="AUH2" s="92"/>
      <c r="AUI2" s="92"/>
      <c r="AUJ2" s="92"/>
      <c r="AUK2" s="92"/>
      <c r="AUL2" s="92"/>
      <c r="AUM2" s="92"/>
      <c r="AUN2" s="92"/>
      <c r="AUO2" s="92"/>
      <c r="AUP2" s="92"/>
      <c r="AUQ2" s="92"/>
      <c r="AUR2" s="92"/>
      <c r="AUS2" s="92"/>
      <c r="AUT2" s="92"/>
      <c r="AUU2" s="92"/>
      <c r="AUV2" s="92"/>
      <c r="AUW2" s="92"/>
      <c r="AUX2" s="92"/>
      <c r="AUY2" s="92"/>
      <c r="AUZ2" s="92"/>
      <c r="AVA2" s="92"/>
      <c r="AVB2" s="92"/>
      <c r="AVC2" s="92"/>
      <c r="AVD2" s="92"/>
      <c r="AVE2" s="92"/>
      <c r="AVF2" s="92"/>
      <c r="AVG2" s="92"/>
      <c r="AVH2" s="92"/>
      <c r="AVI2" s="92"/>
      <c r="AVJ2" s="92"/>
      <c r="AVK2" s="92"/>
      <c r="AVL2" s="92"/>
      <c r="AVM2" s="92"/>
      <c r="AVN2" s="92"/>
      <c r="AVO2" s="92"/>
      <c r="AVP2" s="92"/>
      <c r="AVQ2" s="92"/>
      <c r="AVR2" s="92"/>
      <c r="AVS2" s="92"/>
      <c r="AVT2" s="92"/>
      <c r="AVU2" s="92"/>
      <c r="AVV2" s="92"/>
      <c r="AVW2" s="92"/>
      <c r="AVX2" s="92"/>
      <c r="AVY2" s="92"/>
      <c r="AVZ2" s="92"/>
      <c r="AWA2" s="92"/>
      <c r="AWB2" s="92"/>
      <c r="AWC2" s="92"/>
      <c r="AWD2" s="92"/>
      <c r="AWE2" s="92"/>
      <c r="AWF2" s="92"/>
      <c r="AWG2" s="92"/>
      <c r="AWH2" s="92"/>
      <c r="AWI2" s="92"/>
      <c r="AWJ2" s="92"/>
      <c r="AWK2" s="92"/>
      <c r="AWL2" s="92"/>
      <c r="AWM2" s="92"/>
      <c r="AWN2" s="92"/>
      <c r="AWO2" s="92"/>
      <c r="AWP2" s="92"/>
      <c r="AWQ2" s="92"/>
      <c r="AWR2" s="92"/>
      <c r="AWS2" s="92"/>
      <c r="AWT2" s="92"/>
      <c r="AWU2" s="92"/>
      <c r="AWV2" s="92"/>
      <c r="AWW2" s="92"/>
      <c r="AWX2" s="92"/>
      <c r="AWY2" s="92"/>
      <c r="AWZ2" s="92"/>
      <c r="AXA2" s="92"/>
      <c r="AXB2" s="92"/>
      <c r="AXC2" s="92"/>
      <c r="AXD2" s="92"/>
      <c r="AXE2" s="92"/>
      <c r="AXF2" s="92"/>
      <c r="AXG2" s="92"/>
      <c r="AXH2" s="92"/>
      <c r="AXI2" s="92"/>
      <c r="AXJ2" s="92"/>
      <c r="AXK2" s="92"/>
      <c r="AXL2" s="92"/>
      <c r="AXM2" s="92"/>
      <c r="AXN2" s="92"/>
      <c r="AXO2" s="92"/>
      <c r="AXP2" s="92"/>
      <c r="AXQ2" s="92"/>
      <c r="AXR2" s="92"/>
      <c r="AXS2" s="92"/>
      <c r="AXT2" s="92"/>
      <c r="AXU2" s="92"/>
      <c r="AXV2" s="92"/>
      <c r="AXW2" s="92"/>
      <c r="AXX2" s="92"/>
      <c r="AXY2" s="92"/>
      <c r="AXZ2" s="92"/>
      <c r="AYA2" s="92"/>
      <c r="AYB2" s="92"/>
      <c r="AYC2" s="92"/>
      <c r="AYD2" s="92"/>
      <c r="AYE2" s="92"/>
      <c r="AYF2" s="92"/>
      <c r="AYG2" s="92"/>
      <c r="AYH2" s="92"/>
      <c r="AYI2" s="92"/>
      <c r="AYJ2" s="92"/>
      <c r="AYK2" s="92"/>
      <c r="AYL2" s="92"/>
      <c r="AYM2" s="92"/>
      <c r="AYN2" s="92"/>
      <c r="AYO2" s="92"/>
      <c r="AYP2" s="92"/>
      <c r="AYQ2" s="92"/>
      <c r="AYR2" s="92"/>
      <c r="AYS2" s="92"/>
      <c r="AYT2" s="92"/>
      <c r="AYU2" s="92"/>
      <c r="AYV2" s="92"/>
      <c r="AYW2" s="92"/>
      <c r="AYX2" s="92"/>
      <c r="AYY2" s="92"/>
      <c r="AYZ2" s="92"/>
      <c r="AZA2" s="92"/>
      <c r="AZB2" s="92"/>
      <c r="AZC2" s="92"/>
      <c r="AZD2" s="92"/>
      <c r="AZE2" s="92"/>
      <c r="AZF2" s="92"/>
      <c r="AZG2" s="92"/>
      <c r="AZH2" s="92"/>
      <c r="AZI2" s="92"/>
      <c r="AZJ2" s="92"/>
      <c r="AZK2" s="92"/>
      <c r="AZL2" s="92"/>
      <c r="AZM2" s="92"/>
      <c r="AZN2" s="92"/>
      <c r="AZO2" s="92"/>
      <c r="AZP2" s="92"/>
      <c r="AZQ2" s="92"/>
      <c r="AZR2" s="92"/>
      <c r="AZS2" s="92"/>
      <c r="AZT2" s="92"/>
      <c r="AZU2" s="92"/>
      <c r="AZV2" s="92"/>
      <c r="AZW2" s="92"/>
      <c r="AZX2" s="92"/>
      <c r="AZY2" s="92"/>
      <c r="AZZ2" s="92"/>
      <c r="BAA2" s="92"/>
      <c r="BAB2" s="92"/>
      <c r="BAC2" s="92"/>
      <c r="BAD2" s="92"/>
      <c r="BAE2" s="92"/>
      <c r="BAF2" s="92"/>
      <c r="BAG2" s="92"/>
      <c r="BAH2" s="92"/>
      <c r="BAI2" s="92"/>
      <c r="BAJ2" s="92"/>
      <c r="BAK2" s="92"/>
      <c r="BAL2" s="92"/>
      <c r="BAM2" s="92"/>
      <c r="BAN2" s="92"/>
      <c r="BAO2" s="92"/>
      <c r="BAP2" s="92"/>
      <c r="BAQ2" s="92"/>
      <c r="BAR2" s="92"/>
      <c r="BAS2" s="92"/>
      <c r="BAT2" s="92"/>
      <c r="BAU2" s="92"/>
      <c r="BAV2" s="92"/>
      <c r="BAW2" s="92"/>
      <c r="BAX2" s="92"/>
      <c r="BAY2" s="92"/>
      <c r="BAZ2" s="92"/>
      <c r="BBA2" s="92"/>
      <c r="BBB2" s="92"/>
      <c r="BBC2" s="92"/>
      <c r="BBD2" s="92"/>
      <c r="BBE2" s="92"/>
      <c r="BBF2" s="92"/>
      <c r="BBG2" s="92"/>
      <c r="BBH2" s="92"/>
      <c r="BBI2" s="92"/>
      <c r="BBJ2" s="92"/>
      <c r="BBK2" s="92"/>
      <c r="BBL2" s="92"/>
      <c r="BBM2" s="92"/>
      <c r="BBN2" s="92"/>
      <c r="BBO2" s="92"/>
      <c r="BBP2" s="92"/>
      <c r="BBQ2" s="92"/>
      <c r="BBR2" s="92"/>
      <c r="BBS2" s="92"/>
      <c r="BBT2" s="92"/>
      <c r="BBU2" s="92"/>
      <c r="BBV2" s="92"/>
      <c r="BBW2" s="92"/>
      <c r="BBX2" s="92"/>
      <c r="BBY2" s="92"/>
      <c r="BBZ2" s="92"/>
      <c r="BCA2" s="92"/>
      <c r="BCB2" s="92"/>
      <c r="BCC2" s="92"/>
      <c r="BCD2" s="92"/>
      <c r="BCE2" s="92"/>
      <c r="BCF2" s="92"/>
      <c r="BCG2" s="92"/>
      <c r="BCH2" s="92"/>
      <c r="BCI2" s="92"/>
      <c r="BCJ2" s="92"/>
      <c r="BCK2" s="92"/>
      <c r="BCL2" s="92"/>
      <c r="BCM2" s="92"/>
      <c r="BCN2" s="92"/>
      <c r="BCO2" s="92"/>
      <c r="BCP2" s="92"/>
      <c r="BCQ2" s="92"/>
      <c r="BCR2" s="92"/>
      <c r="BCS2" s="92"/>
      <c r="BCT2" s="92"/>
      <c r="BCU2" s="92"/>
      <c r="BCV2" s="92"/>
      <c r="BCW2" s="92"/>
      <c r="BCX2" s="92"/>
      <c r="BCY2" s="92"/>
      <c r="BCZ2" s="92"/>
      <c r="BDA2" s="92"/>
      <c r="BDB2" s="92"/>
      <c r="BDC2" s="92"/>
      <c r="BDD2" s="92"/>
      <c r="BDE2" s="92"/>
      <c r="BDF2" s="92"/>
      <c r="BDG2" s="92"/>
      <c r="BDH2" s="92"/>
      <c r="BDI2" s="92"/>
      <c r="BDJ2" s="92"/>
      <c r="BDK2" s="92"/>
      <c r="BDL2" s="92"/>
      <c r="BDM2" s="92"/>
      <c r="BDN2" s="92"/>
      <c r="BDO2" s="92"/>
      <c r="BDP2" s="92"/>
      <c r="BDQ2" s="92"/>
      <c r="BDR2" s="92"/>
      <c r="BDS2" s="92"/>
      <c r="BDT2" s="92"/>
      <c r="BDU2" s="92"/>
      <c r="BDV2" s="92"/>
      <c r="BDW2" s="92"/>
      <c r="BDX2" s="92"/>
      <c r="BDY2" s="92"/>
      <c r="BDZ2" s="92"/>
      <c r="BEA2" s="92"/>
      <c r="BEB2" s="92"/>
      <c r="BEC2" s="92"/>
      <c r="BED2" s="92"/>
      <c r="BEE2" s="92"/>
      <c r="BEF2" s="92"/>
      <c r="BEG2" s="92"/>
      <c r="BEH2" s="92"/>
      <c r="BEI2" s="92"/>
      <c r="BEJ2" s="92"/>
      <c r="BEK2" s="92"/>
      <c r="BEL2" s="92"/>
      <c r="BEM2" s="92"/>
      <c r="BEN2" s="92"/>
      <c r="BEO2" s="92"/>
      <c r="BEP2" s="92"/>
      <c r="BEQ2" s="92"/>
      <c r="BER2" s="92"/>
      <c r="BES2" s="92"/>
      <c r="BET2" s="92"/>
      <c r="BEU2" s="92"/>
      <c r="BEV2" s="92"/>
      <c r="BEW2" s="92"/>
      <c r="BEX2" s="92"/>
      <c r="BEY2" s="92"/>
      <c r="BEZ2" s="92"/>
      <c r="BFA2" s="92"/>
      <c r="BFB2" s="92"/>
      <c r="BFC2" s="92"/>
      <c r="BFD2" s="92"/>
      <c r="BFE2" s="92"/>
      <c r="BFF2" s="92"/>
      <c r="BFG2" s="92"/>
      <c r="BFH2" s="92"/>
      <c r="BFI2" s="92"/>
      <c r="BFJ2" s="92"/>
      <c r="BFK2" s="92"/>
      <c r="BFL2" s="92"/>
      <c r="BFM2" s="92"/>
      <c r="BFN2" s="92"/>
      <c r="BFO2" s="92"/>
      <c r="BFP2" s="92"/>
      <c r="BFQ2" s="92"/>
      <c r="BFR2" s="92"/>
      <c r="BFS2" s="92"/>
      <c r="BFT2" s="92"/>
      <c r="BFU2" s="92"/>
      <c r="BFV2" s="92"/>
      <c r="BFW2" s="92"/>
      <c r="BFX2" s="92"/>
      <c r="BFY2" s="92"/>
      <c r="BFZ2" s="92"/>
      <c r="BGA2" s="92"/>
      <c r="BGB2" s="92"/>
      <c r="BGC2" s="92"/>
      <c r="BGD2" s="92"/>
      <c r="BGE2" s="92"/>
      <c r="BGF2" s="92"/>
      <c r="BGG2" s="92"/>
      <c r="BGH2" s="92"/>
      <c r="BGI2" s="92"/>
      <c r="BGJ2" s="92"/>
      <c r="BGK2" s="92"/>
      <c r="BGL2" s="92"/>
      <c r="BGM2" s="92"/>
      <c r="BGN2" s="92"/>
      <c r="BGO2" s="92"/>
      <c r="BGP2" s="92"/>
      <c r="BGQ2" s="92"/>
      <c r="BGR2" s="92"/>
      <c r="BGS2" s="92"/>
      <c r="BGT2" s="92"/>
      <c r="BGU2" s="92"/>
      <c r="BGV2" s="92"/>
      <c r="BGW2" s="92"/>
      <c r="BGX2" s="92"/>
      <c r="BGY2" s="92"/>
      <c r="BGZ2" s="92"/>
      <c r="BHA2" s="92"/>
      <c r="BHB2" s="92"/>
      <c r="BHC2" s="92"/>
      <c r="BHD2" s="92"/>
      <c r="BHE2" s="92"/>
      <c r="BHF2" s="92"/>
      <c r="BHG2" s="92"/>
      <c r="BHH2" s="92"/>
      <c r="BHI2" s="92"/>
      <c r="BHJ2" s="92"/>
      <c r="BHK2" s="92"/>
      <c r="BHL2" s="92"/>
      <c r="BHM2" s="92"/>
      <c r="BHN2" s="92"/>
      <c r="BHO2" s="92"/>
      <c r="BHP2" s="92"/>
      <c r="BHQ2" s="92"/>
      <c r="BHR2" s="92"/>
      <c r="BHS2" s="92"/>
      <c r="BHT2" s="92"/>
      <c r="BHU2" s="92"/>
      <c r="BHV2" s="92"/>
      <c r="BHW2" s="92"/>
      <c r="BHX2" s="92"/>
      <c r="BHY2" s="92"/>
      <c r="BHZ2" s="92"/>
      <c r="BIA2" s="92"/>
      <c r="BIB2" s="92"/>
      <c r="BIC2" s="92"/>
      <c r="BID2" s="92"/>
      <c r="BIE2" s="92"/>
      <c r="BIF2" s="92"/>
      <c r="BIG2" s="92"/>
      <c r="BIH2" s="92"/>
      <c r="BII2" s="92"/>
      <c r="BIJ2" s="92"/>
      <c r="BIK2" s="92"/>
      <c r="BIL2" s="92"/>
      <c r="BIM2" s="92"/>
      <c r="BIN2" s="92"/>
      <c r="BIO2" s="92"/>
      <c r="BIP2" s="92"/>
      <c r="BIQ2" s="92"/>
      <c r="BIR2" s="92"/>
      <c r="BIS2" s="92"/>
      <c r="BIT2" s="92"/>
      <c r="BIU2" s="92"/>
      <c r="BIV2" s="92"/>
      <c r="BIW2" s="92"/>
      <c r="BIX2" s="92"/>
      <c r="BIY2" s="92"/>
      <c r="BIZ2" s="92"/>
      <c r="BJA2" s="92"/>
      <c r="BJB2" s="92"/>
      <c r="BJC2" s="92"/>
      <c r="BJD2" s="92"/>
      <c r="BJE2" s="92"/>
      <c r="BJF2" s="92"/>
      <c r="BJG2" s="92"/>
      <c r="BJH2" s="92"/>
      <c r="BJI2" s="92"/>
      <c r="BJJ2" s="92"/>
      <c r="BJK2" s="92"/>
      <c r="BJL2" s="92"/>
      <c r="BJM2" s="92"/>
      <c r="BJN2" s="92"/>
      <c r="BJO2" s="92"/>
      <c r="BJP2" s="92"/>
      <c r="BJQ2" s="92"/>
      <c r="BJR2" s="92"/>
      <c r="BJS2" s="92"/>
      <c r="BJT2" s="92"/>
      <c r="BJU2" s="92"/>
      <c r="BJV2" s="92"/>
      <c r="BJW2" s="92"/>
      <c r="BJX2" s="92"/>
      <c r="BJY2" s="92"/>
      <c r="BJZ2" s="92"/>
      <c r="BKA2" s="92"/>
      <c r="BKB2" s="92"/>
      <c r="BKC2" s="92"/>
      <c r="BKD2" s="92"/>
      <c r="BKE2" s="92"/>
      <c r="BKF2" s="92"/>
      <c r="BKG2" s="92"/>
      <c r="BKH2" s="92"/>
      <c r="BKI2" s="92"/>
      <c r="BKJ2" s="92"/>
      <c r="BKK2" s="92"/>
      <c r="BKL2" s="92"/>
      <c r="BKM2" s="92"/>
      <c r="BKN2" s="92"/>
      <c r="BKO2" s="92"/>
      <c r="BKP2" s="92"/>
      <c r="BKQ2" s="92"/>
      <c r="BKR2" s="92"/>
      <c r="BKS2" s="92"/>
      <c r="BKT2" s="92"/>
      <c r="BKU2" s="92"/>
      <c r="BKV2" s="92"/>
      <c r="BKW2" s="92"/>
      <c r="BKX2" s="92"/>
      <c r="BKY2" s="92"/>
      <c r="BKZ2" s="92"/>
      <c r="BLA2" s="92"/>
      <c r="BLB2" s="92"/>
      <c r="BLC2" s="92"/>
      <c r="BLD2" s="92"/>
      <c r="BLE2" s="92"/>
      <c r="BLF2" s="92"/>
      <c r="BLG2" s="92"/>
      <c r="BLH2" s="92"/>
      <c r="BLI2" s="92"/>
      <c r="BLJ2" s="92"/>
      <c r="BLK2" s="92"/>
      <c r="BLL2" s="92"/>
      <c r="BLM2" s="92"/>
      <c r="BLN2" s="92"/>
      <c r="BLO2" s="92"/>
      <c r="BLP2" s="92"/>
      <c r="BLQ2" s="92"/>
      <c r="BLR2" s="92"/>
      <c r="BLS2" s="92"/>
      <c r="BLT2" s="92"/>
      <c r="BLU2" s="92"/>
      <c r="BLV2" s="92"/>
      <c r="BLW2" s="92"/>
      <c r="BLX2" s="92"/>
      <c r="BLY2" s="92"/>
      <c r="BLZ2" s="92"/>
      <c r="BMA2" s="92"/>
      <c r="BMB2" s="92"/>
      <c r="BMC2" s="92"/>
      <c r="BMD2" s="92"/>
      <c r="BME2" s="92"/>
      <c r="BMF2" s="92"/>
      <c r="BMG2" s="92"/>
      <c r="BMH2" s="92"/>
      <c r="BMI2" s="92"/>
      <c r="BMJ2" s="92"/>
      <c r="BMK2" s="92"/>
      <c r="BML2" s="92"/>
      <c r="BMM2" s="92"/>
      <c r="BMN2" s="92"/>
      <c r="BMO2" s="92"/>
      <c r="BMP2" s="92"/>
      <c r="BMQ2" s="92"/>
      <c r="BMR2" s="92"/>
      <c r="BMS2" s="92"/>
      <c r="BMT2" s="92"/>
      <c r="BMU2" s="92"/>
      <c r="BMV2" s="92"/>
      <c r="BMW2" s="92"/>
      <c r="BMX2" s="92"/>
      <c r="BMY2" s="92"/>
      <c r="BMZ2" s="92"/>
      <c r="BNA2" s="92"/>
      <c r="BNB2" s="92"/>
      <c r="BNC2" s="92"/>
      <c r="BND2" s="92"/>
      <c r="BNE2" s="92"/>
      <c r="BNF2" s="92"/>
      <c r="BNG2" s="92"/>
      <c r="BNH2" s="92"/>
      <c r="BNI2" s="92"/>
      <c r="BNJ2" s="92"/>
      <c r="BNK2" s="92"/>
      <c r="BNL2" s="92"/>
      <c r="BNM2" s="92"/>
      <c r="BNN2" s="92"/>
      <c r="BNO2" s="92"/>
      <c r="BNP2" s="92"/>
      <c r="BNQ2" s="92"/>
      <c r="BNR2" s="92"/>
      <c r="BNS2" s="92"/>
      <c r="BNT2" s="92"/>
      <c r="BNU2" s="92"/>
      <c r="BNV2" s="92"/>
      <c r="BNW2" s="92"/>
      <c r="BNX2" s="92"/>
      <c r="BNY2" s="92"/>
      <c r="BNZ2" s="92"/>
      <c r="BOA2" s="92"/>
      <c r="BOB2" s="92"/>
      <c r="BOC2" s="92"/>
      <c r="BOD2" s="92"/>
      <c r="BOE2" s="92"/>
      <c r="BOF2" s="92"/>
      <c r="BOG2" s="92"/>
      <c r="BOH2" s="92"/>
      <c r="BOI2" s="92"/>
      <c r="BOJ2" s="92"/>
      <c r="BOK2" s="92"/>
      <c r="BOL2" s="92"/>
      <c r="BOM2" s="92"/>
      <c r="BON2" s="92"/>
      <c r="BOO2" s="92"/>
      <c r="BOP2" s="92"/>
      <c r="BOQ2" s="92"/>
      <c r="BOR2" s="92"/>
      <c r="BOS2" s="92"/>
      <c r="BOT2" s="92"/>
      <c r="BOU2" s="92"/>
      <c r="BOV2" s="92"/>
      <c r="BOW2" s="92"/>
      <c r="BOX2" s="92"/>
      <c r="BOY2" s="92"/>
      <c r="BOZ2" s="92"/>
      <c r="BPA2" s="92"/>
      <c r="BPB2" s="92"/>
      <c r="BPC2" s="92"/>
      <c r="BPD2" s="92"/>
      <c r="BPE2" s="92"/>
      <c r="BPF2" s="92"/>
      <c r="BPG2" s="92"/>
      <c r="BPH2" s="92"/>
      <c r="BPI2" s="92"/>
      <c r="BPJ2" s="92"/>
      <c r="BPK2" s="92"/>
      <c r="BPL2" s="92"/>
      <c r="BPM2" s="92"/>
      <c r="BPN2" s="92"/>
      <c r="BPO2" s="92"/>
      <c r="BPP2" s="92"/>
      <c r="BPQ2" s="92"/>
      <c r="BPR2" s="92"/>
      <c r="BPS2" s="92"/>
      <c r="BPT2" s="92"/>
      <c r="BPU2" s="92"/>
      <c r="BPV2" s="92"/>
      <c r="BPW2" s="92"/>
      <c r="BPX2" s="92"/>
      <c r="BPY2" s="92"/>
      <c r="BPZ2" s="92"/>
      <c r="BQA2" s="92"/>
      <c r="BQB2" s="92"/>
      <c r="BQC2" s="92"/>
      <c r="BQD2" s="92"/>
      <c r="BQE2" s="92"/>
      <c r="BQF2" s="92"/>
      <c r="BQG2" s="92"/>
      <c r="BQH2" s="92"/>
      <c r="BQI2" s="92"/>
      <c r="BQJ2" s="92"/>
      <c r="BQK2" s="92"/>
      <c r="BQL2" s="92"/>
      <c r="BQM2" s="92"/>
      <c r="BQN2" s="92"/>
      <c r="BQO2" s="92"/>
      <c r="BQP2" s="92"/>
      <c r="BQQ2" s="92"/>
      <c r="BQR2" s="92"/>
      <c r="BQS2" s="92"/>
      <c r="BQT2" s="92"/>
      <c r="BQU2" s="92"/>
      <c r="BQV2" s="92"/>
      <c r="BQW2" s="92"/>
      <c r="BQX2" s="92"/>
      <c r="BQY2" s="92"/>
      <c r="BQZ2" s="92"/>
      <c r="BRA2" s="92"/>
      <c r="BRB2" s="92"/>
      <c r="BRC2" s="92"/>
      <c r="BRD2" s="92"/>
      <c r="BRE2" s="92"/>
      <c r="BRF2" s="92"/>
      <c r="BRG2" s="92"/>
      <c r="BRH2" s="92"/>
      <c r="BRI2" s="92"/>
      <c r="BRJ2" s="92"/>
      <c r="BRK2" s="92"/>
      <c r="BRL2" s="92"/>
      <c r="BRM2" s="92"/>
      <c r="BRN2" s="92"/>
      <c r="BRO2" s="92"/>
      <c r="BRP2" s="92"/>
      <c r="BRQ2" s="92"/>
      <c r="BRR2" s="92"/>
      <c r="BRS2" s="92"/>
      <c r="BRT2" s="92"/>
      <c r="BRU2" s="92"/>
      <c r="BRV2" s="92"/>
      <c r="BRW2" s="92"/>
      <c r="BRX2" s="92"/>
      <c r="BRY2" s="92"/>
      <c r="BRZ2" s="92"/>
      <c r="BSA2" s="92"/>
      <c r="BSB2" s="92"/>
      <c r="BSC2" s="92"/>
      <c r="BSD2" s="92"/>
      <c r="BSE2" s="92"/>
      <c r="BSF2" s="92"/>
      <c r="BSG2" s="92"/>
      <c r="BSH2" s="92"/>
      <c r="BSI2" s="92"/>
      <c r="BSJ2" s="92"/>
      <c r="BSK2" s="92"/>
      <c r="BSL2" s="92"/>
      <c r="BSM2" s="92"/>
      <c r="BSN2" s="92"/>
      <c r="BSO2" s="92"/>
      <c r="BSP2" s="92"/>
      <c r="BSQ2" s="92"/>
      <c r="BSR2" s="92"/>
      <c r="BSS2" s="92"/>
      <c r="BST2" s="92"/>
      <c r="BSU2" s="92"/>
      <c r="BSV2" s="92"/>
      <c r="BSW2" s="92"/>
      <c r="BSX2" s="92"/>
      <c r="BSY2" s="92"/>
      <c r="BSZ2" s="92"/>
      <c r="BTA2" s="92"/>
      <c r="BTB2" s="92"/>
      <c r="BTC2" s="92"/>
      <c r="BTD2" s="92"/>
      <c r="BTE2" s="92"/>
      <c r="BTF2" s="92"/>
      <c r="BTG2" s="92"/>
      <c r="BTH2" s="92"/>
      <c r="BTI2" s="92"/>
      <c r="BTJ2" s="92"/>
      <c r="BTK2" s="92"/>
      <c r="BTL2" s="92"/>
      <c r="BTM2" s="92"/>
      <c r="BTN2" s="92"/>
      <c r="BTO2" s="92"/>
      <c r="BTP2" s="92"/>
      <c r="BTQ2" s="92"/>
      <c r="BTR2" s="92"/>
      <c r="BTS2" s="92"/>
      <c r="BTT2" s="92"/>
      <c r="BTU2" s="92"/>
      <c r="BTV2" s="92"/>
      <c r="BTW2" s="92"/>
      <c r="BTX2" s="92"/>
      <c r="BTY2" s="92"/>
      <c r="BTZ2" s="92"/>
      <c r="BUA2" s="92"/>
      <c r="BUB2" s="92"/>
      <c r="BUC2" s="92"/>
      <c r="BUD2" s="92"/>
      <c r="BUE2" s="92"/>
      <c r="BUF2" s="92"/>
      <c r="BUG2" s="92"/>
      <c r="BUH2" s="92"/>
      <c r="BUI2" s="92"/>
      <c r="BUJ2" s="92"/>
      <c r="BUK2" s="92"/>
      <c r="BUL2" s="92"/>
      <c r="BUM2" s="92"/>
      <c r="BUN2" s="92"/>
      <c r="BUO2" s="92"/>
      <c r="BUP2" s="92"/>
      <c r="BUQ2" s="92"/>
      <c r="BUR2" s="92"/>
      <c r="BUS2" s="92"/>
      <c r="BUT2" s="92"/>
      <c r="BUU2" s="92"/>
      <c r="BUV2" s="92"/>
      <c r="BUW2" s="92"/>
      <c r="BUX2" s="92"/>
      <c r="BUY2" s="92"/>
      <c r="BUZ2" s="92"/>
      <c r="BVA2" s="92"/>
      <c r="BVB2" s="92"/>
      <c r="BVC2" s="92"/>
      <c r="BVD2" s="92"/>
      <c r="BVE2" s="92"/>
      <c r="BVF2" s="92"/>
      <c r="BVG2" s="92"/>
      <c r="BVH2" s="92"/>
      <c r="BVI2" s="92"/>
      <c r="BVJ2" s="92"/>
      <c r="BVK2" s="92"/>
      <c r="BVL2" s="92"/>
      <c r="BVM2" s="92"/>
      <c r="BVN2" s="92"/>
      <c r="BVO2" s="92"/>
      <c r="BVP2" s="92"/>
      <c r="BVQ2" s="92"/>
      <c r="BVR2" s="92"/>
      <c r="BVS2" s="92"/>
      <c r="BVT2" s="92"/>
      <c r="BVU2" s="92"/>
      <c r="BVV2" s="92"/>
      <c r="BVW2" s="92"/>
      <c r="BVX2" s="92"/>
      <c r="BVY2" s="92"/>
      <c r="BVZ2" s="92"/>
      <c r="BWA2" s="92"/>
      <c r="BWB2" s="92"/>
      <c r="BWC2" s="92"/>
      <c r="BWD2" s="92"/>
      <c r="BWE2" s="92"/>
      <c r="BWF2" s="92"/>
      <c r="BWG2" s="92"/>
      <c r="BWH2" s="92"/>
      <c r="BWI2" s="92"/>
      <c r="BWJ2" s="92"/>
      <c r="BWK2" s="92"/>
      <c r="BWL2" s="92"/>
      <c r="BWM2" s="92"/>
      <c r="BWN2" s="92"/>
      <c r="BWO2" s="92"/>
      <c r="BWP2" s="92"/>
      <c r="BWQ2" s="92"/>
      <c r="BWR2" s="92"/>
      <c r="BWS2" s="92"/>
      <c r="BWT2" s="92"/>
      <c r="BWU2" s="92"/>
      <c r="BWV2" s="92"/>
      <c r="BWW2" s="92"/>
      <c r="BWX2" s="92"/>
      <c r="BWY2" s="92"/>
      <c r="BWZ2" s="92"/>
      <c r="BXA2" s="92"/>
      <c r="BXB2" s="92"/>
      <c r="BXC2" s="92"/>
      <c r="BXD2" s="92"/>
      <c r="BXE2" s="92"/>
      <c r="BXF2" s="92"/>
      <c r="BXG2" s="92"/>
      <c r="BXH2" s="92"/>
      <c r="BXI2" s="92"/>
      <c r="BXJ2" s="92"/>
      <c r="BXK2" s="92"/>
      <c r="BXL2" s="92"/>
      <c r="BXM2" s="92"/>
      <c r="BXN2" s="92"/>
      <c r="BXO2" s="92"/>
      <c r="BXP2" s="92"/>
      <c r="BXQ2" s="92"/>
      <c r="BXR2" s="92"/>
      <c r="BXS2" s="92"/>
      <c r="BXT2" s="92"/>
      <c r="BXU2" s="92"/>
      <c r="BXV2" s="92"/>
      <c r="BXW2" s="92"/>
      <c r="BXX2" s="92"/>
      <c r="BXY2" s="92"/>
      <c r="BXZ2" s="92"/>
      <c r="BYA2" s="92"/>
      <c r="BYB2" s="92"/>
      <c r="BYC2" s="92"/>
      <c r="BYD2" s="92"/>
      <c r="BYE2" s="92"/>
      <c r="BYF2" s="92"/>
      <c r="BYG2" s="92"/>
      <c r="BYH2" s="92"/>
      <c r="BYI2" s="92"/>
      <c r="BYJ2" s="92"/>
      <c r="BYK2" s="92"/>
      <c r="BYL2" s="92"/>
      <c r="BYM2" s="92"/>
      <c r="BYN2" s="92"/>
      <c r="BYO2" s="92"/>
      <c r="BYP2" s="92"/>
      <c r="BYQ2" s="92"/>
      <c r="BYR2" s="92"/>
      <c r="BYS2" s="92"/>
      <c r="BYT2" s="92"/>
      <c r="BYU2" s="92"/>
      <c r="BYV2" s="92"/>
      <c r="BYW2" s="92"/>
      <c r="BYX2" s="92"/>
      <c r="BYY2" s="92"/>
      <c r="BYZ2" s="92"/>
      <c r="BZA2" s="92"/>
      <c r="BZB2" s="92"/>
      <c r="BZC2" s="92"/>
      <c r="BZD2" s="92"/>
      <c r="BZE2" s="92"/>
      <c r="BZF2" s="92"/>
      <c r="BZG2" s="92"/>
      <c r="BZH2" s="92"/>
      <c r="BZI2" s="92"/>
      <c r="BZJ2" s="92"/>
      <c r="BZK2" s="92"/>
      <c r="BZL2" s="92"/>
      <c r="BZM2" s="92"/>
      <c r="BZN2" s="92"/>
      <c r="BZO2" s="92"/>
      <c r="BZP2" s="92"/>
      <c r="BZQ2" s="92"/>
      <c r="BZR2" s="92"/>
      <c r="BZS2" s="92"/>
      <c r="BZT2" s="92"/>
      <c r="BZU2" s="92"/>
      <c r="BZV2" s="92"/>
      <c r="BZW2" s="92"/>
      <c r="BZX2" s="92"/>
      <c r="BZY2" s="92"/>
      <c r="BZZ2" s="92"/>
      <c r="CAA2" s="92"/>
      <c r="CAB2" s="92"/>
      <c r="CAC2" s="92"/>
      <c r="CAD2" s="92"/>
      <c r="CAE2" s="92"/>
      <c r="CAF2" s="92"/>
      <c r="CAG2" s="92"/>
      <c r="CAH2" s="92"/>
      <c r="CAI2" s="92"/>
      <c r="CAJ2" s="92"/>
      <c r="CAK2" s="92"/>
      <c r="CAL2" s="92"/>
      <c r="CAM2" s="92"/>
      <c r="CAN2" s="92"/>
      <c r="CAO2" s="92"/>
      <c r="CAP2" s="92"/>
      <c r="CAQ2" s="92"/>
      <c r="CAR2" s="92"/>
      <c r="CAS2" s="92"/>
      <c r="CAT2" s="92"/>
      <c r="CAU2" s="92"/>
      <c r="CAV2" s="92"/>
      <c r="CAW2" s="92"/>
      <c r="CAX2" s="92"/>
      <c r="CAY2" s="92"/>
      <c r="CAZ2" s="92"/>
      <c r="CBA2" s="92"/>
      <c r="CBB2" s="92"/>
      <c r="CBC2" s="92"/>
      <c r="CBD2" s="92"/>
      <c r="CBE2" s="92"/>
      <c r="CBF2" s="92"/>
      <c r="CBG2" s="92"/>
      <c r="CBH2" s="92"/>
      <c r="CBI2" s="92"/>
      <c r="CBJ2" s="92"/>
      <c r="CBK2" s="92"/>
      <c r="CBL2" s="92"/>
      <c r="CBM2" s="92"/>
      <c r="CBN2" s="92"/>
      <c r="CBO2" s="92"/>
      <c r="CBP2" s="92"/>
      <c r="CBQ2" s="92"/>
      <c r="CBR2" s="92"/>
      <c r="CBS2" s="92"/>
      <c r="CBT2" s="92"/>
      <c r="CBU2" s="92"/>
      <c r="CBV2" s="92"/>
      <c r="CBW2" s="92"/>
      <c r="CBX2" s="92"/>
      <c r="CBY2" s="92"/>
      <c r="CBZ2" s="92"/>
      <c r="CCA2" s="92"/>
      <c r="CCB2" s="92"/>
      <c r="CCC2" s="92"/>
      <c r="CCD2" s="92"/>
      <c r="CCE2" s="92"/>
      <c r="CCF2" s="92"/>
      <c r="CCG2" s="92"/>
      <c r="CCH2" s="92"/>
      <c r="CCI2" s="92"/>
      <c r="CCJ2" s="92"/>
      <c r="CCK2" s="92"/>
      <c r="CCL2" s="92"/>
      <c r="CCM2" s="92"/>
      <c r="CCN2" s="92"/>
      <c r="CCO2" s="92"/>
      <c r="CCP2" s="92"/>
      <c r="CCQ2" s="92"/>
      <c r="CCR2" s="92"/>
      <c r="CCS2" s="92"/>
      <c r="CCT2" s="92"/>
      <c r="CCU2" s="92"/>
      <c r="CCV2" s="92"/>
      <c r="CCW2" s="92"/>
      <c r="CCX2" s="92"/>
      <c r="CCY2" s="92"/>
      <c r="CCZ2" s="92"/>
      <c r="CDA2" s="92"/>
      <c r="CDB2" s="92"/>
      <c r="CDC2" s="92"/>
      <c r="CDD2" s="92"/>
      <c r="CDE2" s="92"/>
      <c r="CDF2" s="92"/>
      <c r="CDG2" s="92"/>
      <c r="CDH2" s="92"/>
      <c r="CDI2" s="92"/>
      <c r="CDJ2" s="92"/>
      <c r="CDK2" s="92"/>
      <c r="CDL2" s="92"/>
      <c r="CDM2" s="92"/>
      <c r="CDN2" s="92"/>
      <c r="CDO2" s="92"/>
      <c r="CDP2" s="92"/>
      <c r="CDQ2" s="92"/>
      <c r="CDR2" s="92"/>
      <c r="CDS2" s="92"/>
      <c r="CDT2" s="92"/>
      <c r="CDU2" s="92"/>
      <c r="CDV2" s="92"/>
      <c r="CDW2" s="92"/>
      <c r="CDX2" s="92"/>
      <c r="CDY2" s="92"/>
      <c r="CDZ2" s="92"/>
      <c r="CEA2" s="92"/>
      <c r="CEB2" s="92"/>
      <c r="CEC2" s="92"/>
      <c r="CED2" s="92"/>
      <c r="CEE2" s="92"/>
      <c r="CEF2" s="92"/>
      <c r="CEG2" s="92"/>
      <c r="CEH2" s="92"/>
      <c r="CEI2" s="92"/>
      <c r="CEJ2" s="92"/>
      <c r="CEK2" s="92"/>
      <c r="CEL2" s="92"/>
      <c r="CEM2" s="92"/>
      <c r="CEN2" s="92"/>
      <c r="CEO2" s="92"/>
      <c r="CEP2" s="92"/>
      <c r="CEQ2" s="92"/>
      <c r="CER2" s="92"/>
      <c r="CES2" s="92"/>
      <c r="CET2" s="92"/>
      <c r="CEU2" s="92"/>
      <c r="CEV2" s="92"/>
      <c r="CEW2" s="92"/>
      <c r="CEX2" s="92"/>
      <c r="CEY2" s="92"/>
      <c r="CEZ2" s="92"/>
      <c r="CFA2" s="92"/>
      <c r="CFB2" s="92"/>
      <c r="CFC2" s="92"/>
      <c r="CFD2" s="92"/>
      <c r="CFE2" s="92"/>
      <c r="CFF2" s="92"/>
      <c r="CFG2" s="92"/>
      <c r="CFH2" s="92"/>
      <c r="CFI2" s="92"/>
      <c r="CFJ2" s="92"/>
      <c r="CFK2" s="92"/>
      <c r="CFL2" s="92"/>
      <c r="CFM2" s="92"/>
      <c r="CFN2" s="92"/>
      <c r="CFO2" s="92"/>
      <c r="CFP2" s="92"/>
      <c r="CFQ2" s="92"/>
      <c r="CFR2" s="92"/>
      <c r="CFS2" s="92"/>
      <c r="CFT2" s="92"/>
      <c r="CFU2" s="92"/>
      <c r="CFV2" s="92"/>
      <c r="CFW2" s="92"/>
      <c r="CFX2" s="92"/>
      <c r="CFY2" s="92"/>
      <c r="CFZ2" s="92"/>
      <c r="CGA2" s="92"/>
      <c r="CGB2" s="92"/>
      <c r="CGC2" s="92"/>
      <c r="CGD2" s="92"/>
      <c r="CGE2" s="92"/>
      <c r="CGF2" s="92"/>
      <c r="CGG2" s="92"/>
      <c r="CGH2" s="92"/>
      <c r="CGI2" s="92"/>
      <c r="CGJ2" s="92"/>
      <c r="CGK2" s="92"/>
      <c r="CGL2" s="92"/>
      <c r="CGM2" s="92"/>
      <c r="CGN2" s="92"/>
      <c r="CGO2" s="92"/>
      <c r="CGP2" s="92"/>
      <c r="CGQ2" s="92"/>
      <c r="CGR2" s="92"/>
      <c r="CGS2" s="92"/>
      <c r="CGT2" s="92"/>
      <c r="CGU2" s="92"/>
      <c r="CGV2" s="92"/>
      <c r="CGW2" s="92"/>
      <c r="CGX2" s="92"/>
      <c r="CGY2" s="92"/>
      <c r="CGZ2" s="92"/>
      <c r="CHA2" s="92"/>
      <c r="CHB2" s="92"/>
      <c r="CHC2" s="92"/>
      <c r="CHD2" s="92"/>
      <c r="CHE2" s="92"/>
      <c r="CHF2" s="92"/>
      <c r="CHG2" s="92"/>
      <c r="CHH2" s="92"/>
      <c r="CHI2" s="92"/>
      <c r="CHJ2" s="92"/>
      <c r="CHK2" s="92"/>
      <c r="CHL2" s="92"/>
      <c r="CHM2" s="92"/>
      <c r="CHN2" s="92"/>
      <c r="CHO2" s="92"/>
      <c r="CHP2" s="92"/>
      <c r="CHQ2" s="92"/>
      <c r="CHR2" s="92"/>
      <c r="CHS2" s="92"/>
      <c r="CHT2" s="92"/>
      <c r="CHU2" s="92"/>
      <c r="CHV2" s="92"/>
      <c r="CHW2" s="92"/>
      <c r="CHX2" s="92"/>
      <c r="CHY2" s="92"/>
      <c r="CHZ2" s="92"/>
      <c r="CIA2" s="92"/>
      <c r="CIB2" s="92"/>
      <c r="CIC2" s="92"/>
      <c r="CID2" s="92"/>
      <c r="CIE2" s="92"/>
      <c r="CIF2" s="92"/>
      <c r="CIG2" s="92"/>
      <c r="CIH2" s="92"/>
      <c r="CII2" s="92"/>
      <c r="CIJ2" s="92"/>
      <c r="CIK2" s="92"/>
      <c r="CIL2" s="92"/>
      <c r="CIM2" s="92"/>
      <c r="CIN2" s="92"/>
      <c r="CIO2" s="92"/>
      <c r="CIP2" s="92"/>
      <c r="CIQ2" s="92"/>
      <c r="CIR2" s="92"/>
      <c r="CIS2" s="92"/>
      <c r="CIT2" s="92"/>
      <c r="CIU2" s="92"/>
      <c r="CIV2" s="92"/>
      <c r="CIW2" s="92"/>
      <c r="CIX2" s="92"/>
      <c r="CIY2" s="92"/>
      <c r="CIZ2" s="92"/>
      <c r="CJA2" s="92"/>
      <c r="CJB2" s="92"/>
      <c r="CJC2" s="92"/>
      <c r="CJD2" s="92"/>
      <c r="CJE2" s="92"/>
      <c r="CJF2" s="92"/>
      <c r="CJG2" s="92"/>
      <c r="CJH2" s="92"/>
      <c r="CJI2" s="92"/>
      <c r="CJJ2" s="92"/>
      <c r="CJK2" s="92"/>
      <c r="CJL2" s="92"/>
      <c r="CJM2" s="92"/>
      <c r="CJN2" s="92"/>
      <c r="CJO2" s="92"/>
      <c r="CJP2" s="92"/>
      <c r="CJQ2" s="92"/>
      <c r="CJR2" s="92"/>
      <c r="CJS2" s="92"/>
      <c r="CJT2" s="92"/>
      <c r="CJU2" s="92"/>
      <c r="CJV2" s="92"/>
      <c r="CJW2" s="92"/>
      <c r="CJX2" s="92"/>
      <c r="CJY2" s="92"/>
      <c r="CJZ2" s="92"/>
      <c r="CKA2" s="92"/>
      <c r="CKB2" s="92"/>
      <c r="CKC2" s="92"/>
      <c r="CKD2" s="92"/>
      <c r="CKE2" s="92"/>
      <c r="CKF2" s="92"/>
      <c r="CKG2" s="92"/>
      <c r="CKH2" s="92"/>
      <c r="CKI2" s="92"/>
      <c r="CKJ2" s="92"/>
      <c r="CKK2" s="92"/>
      <c r="CKL2" s="92"/>
      <c r="CKM2" s="92"/>
      <c r="CKN2" s="92"/>
      <c r="CKO2" s="92"/>
      <c r="CKP2" s="92"/>
      <c r="CKQ2" s="92"/>
      <c r="CKR2" s="92"/>
      <c r="CKS2" s="92"/>
      <c r="CKT2" s="92"/>
      <c r="CKU2" s="92"/>
      <c r="CKV2" s="92"/>
      <c r="CKW2" s="92"/>
      <c r="CKX2" s="92"/>
      <c r="CKY2" s="92"/>
      <c r="CKZ2" s="92"/>
      <c r="CLA2" s="92"/>
      <c r="CLB2" s="92"/>
      <c r="CLC2" s="92"/>
      <c r="CLD2" s="92"/>
      <c r="CLE2" s="92"/>
      <c r="CLF2" s="92"/>
      <c r="CLG2" s="92"/>
      <c r="CLH2" s="92"/>
      <c r="CLI2" s="92"/>
      <c r="CLJ2" s="92"/>
      <c r="CLK2" s="92"/>
      <c r="CLL2" s="92"/>
      <c r="CLM2" s="92"/>
      <c r="CLN2" s="92"/>
      <c r="CLO2" s="92"/>
      <c r="CLP2" s="92"/>
      <c r="CLQ2" s="92"/>
      <c r="CLR2" s="92"/>
      <c r="CLS2" s="92"/>
      <c r="CLT2" s="92"/>
      <c r="CLU2" s="92"/>
      <c r="CLV2" s="92"/>
      <c r="CLW2" s="92"/>
      <c r="CLX2" s="92"/>
      <c r="CLY2" s="92"/>
      <c r="CLZ2" s="92"/>
      <c r="CMA2" s="92"/>
      <c r="CMB2" s="92"/>
      <c r="CMC2" s="92"/>
      <c r="CMD2" s="92"/>
      <c r="CME2" s="92"/>
      <c r="CMF2" s="92"/>
      <c r="CMG2" s="92"/>
      <c r="CMH2" s="92"/>
      <c r="CMI2" s="92"/>
      <c r="CMJ2" s="92"/>
      <c r="CMK2" s="92"/>
      <c r="CML2" s="92"/>
      <c r="CMM2" s="92"/>
      <c r="CMN2" s="92"/>
      <c r="CMO2" s="92"/>
      <c r="CMP2" s="92"/>
      <c r="CMQ2" s="92"/>
      <c r="CMR2" s="92"/>
      <c r="CMS2" s="92"/>
      <c r="CMT2" s="92"/>
      <c r="CMU2" s="92"/>
      <c r="CMV2" s="92"/>
      <c r="CMW2" s="92"/>
      <c r="CMX2" s="92"/>
      <c r="CMY2" s="92"/>
      <c r="CMZ2" s="92"/>
      <c r="CNA2" s="92"/>
      <c r="CNB2" s="92"/>
      <c r="CNC2" s="92"/>
      <c r="CND2" s="92"/>
      <c r="CNE2" s="92"/>
      <c r="CNF2" s="92"/>
      <c r="CNG2" s="92"/>
      <c r="CNH2" s="92"/>
      <c r="CNI2" s="92"/>
      <c r="CNJ2" s="92"/>
      <c r="CNK2" s="92"/>
      <c r="CNL2" s="92"/>
      <c r="CNM2" s="92"/>
      <c r="CNN2" s="92"/>
      <c r="CNO2" s="92"/>
      <c r="CNP2" s="92"/>
      <c r="CNQ2" s="92"/>
      <c r="CNR2" s="92"/>
      <c r="CNS2" s="92"/>
      <c r="CNT2" s="92"/>
      <c r="CNU2" s="92"/>
      <c r="CNV2" s="92"/>
      <c r="CNW2" s="92"/>
      <c r="CNX2" s="92"/>
      <c r="CNY2" s="92"/>
      <c r="CNZ2" s="92"/>
      <c r="COA2" s="92"/>
      <c r="COB2" s="92"/>
      <c r="COC2" s="92"/>
      <c r="COD2" s="92"/>
      <c r="COE2" s="92"/>
      <c r="COF2" s="92"/>
      <c r="COG2" s="92"/>
      <c r="COH2" s="92"/>
      <c r="COI2" s="92"/>
      <c r="COJ2" s="92"/>
      <c r="COK2" s="92"/>
      <c r="COL2" s="92"/>
      <c r="COM2" s="92"/>
      <c r="CON2" s="92"/>
      <c r="COO2" s="92"/>
      <c r="COP2" s="92"/>
      <c r="COQ2" s="92"/>
      <c r="COR2" s="92"/>
      <c r="COS2" s="92"/>
      <c r="COT2" s="92"/>
      <c r="COU2" s="92"/>
      <c r="COV2" s="92"/>
      <c r="COW2" s="92"/>
      <c r="COX2" s="92"/>
      <c r="COY2" s="92"/>
      <c r="COZ2" s="92"/>
      <c r="CPA2" s="92"/>
      <c r="CPB2" s="92"/>
      <c r="CPC2" s="92"/>
      <c r="CPD2" s="92"/>
      <c r="CPE2" s="92"/>
      <c r="CPF2" s="92"/>
      <c r="CPG2" s="92"/>
      <c r="CPH2" s="92"/>
      <c r="CPI2" s="92"/>
      <c r="CPJ2" s="92"/>
      <c r="CPK2" s="92"/>
      <c r="CPL2" s="92"/>
      <c r="CPM2" s="92"/>
      <c r="CPN2" s="92"/>
      <c r="CPO2" s="92"/>
      <c r="CPP2" s="92"/>
      <c r="CPQ2" s="92"/>
      <c r="CPR2" s="92"/>
      <c r="CPS2" s="92"/>
      <c r="CPT2" s="92"/>
      <c r="CPU2" s="92"/>
      <c r="CPV2" s="92"/>
      <c r="CPW2" s="92"/>
      <c r="CPX2" s="92"/>
      <c r="CPY2" s="92"/>
      <c r="CPZ2" s="92"/>
      <c r="CQA2" s="92"/>
      <c r="CQB2" s="92"/>
      <c r="CQC2" s="92"/>
      <c r="CQD2" s="92"/>
      <c r="CQE2" s="92"/>
      <c r="CQF2" s="92"/>
      <c r="CQG2" s="92"/>
      <c r="CQH2" s="92"/>
      <c r="CQI2" s="92"/>
      <c r="CQJ2" s="92"/>
      <c r="CQK2" s="92"/>
      <c r="CQL2" s="92"/>
      <c r="CQM2" s="92"/>
      <c r="CQN2" s="92"/>
      <c r="CQO2" s="92"/>
      <c r="CQP2" s="92"/>
      <c r="CQQ2" s="92"/>
      <c r="CQR2" s="92"/>
      <c r="CQS2" s="92"/>
      <c r="CQT2" s="92"/>
      <c r="CQU2" s="92"/>
      <c r="CQV2" s="92"/>
      <c r="CQW2" s="92"/>
      <c r="CQX2" s="92"/>
      <c r="CQY2" s="92"/>
      <c r="CQZ2" s="92"/>
      <c r="CRA2" s="92"/>
      <c r="CRB2" s="92"/>
      <c r="CRC2" s="92"/>
      <c r="CRD2" s="92"/>
      <c r="CRE2" s="92"/>
      <c r="CRF2" s="92"/>
      <c r="CRG2" s="92"/>
      <c r="CRH2" s="92"/>
      <c r="CRI2" s="92"/>
      <c r="CRJ2" s="92"/>
      <c r="CRK2" s="92"/>
      <c r="CRL2" s="92"/>
      <c r="CRM2" s="92"/>
      <c r="CRN2" s="92"/>
      <c r="CRO2" s="92"/>
      <c r="CRP2" s="92"/>
      <c r="CRQ2" s="92"/>
      <c r="CRR2" s="92"/>
      <c r="CRS2" s="92"/>
      <c r="CRT2" s="92"/>
      <c r="CRU2" s="92"/>
      <c r="CRV2" s="92"/>
      <c r="CRW2" s="92"/>
      <c r="CRX2" s="92"/>
      <c r="CRY2" s="92"/>
      <c r="CRZ2" s="92"/>
      <c r="CSA2" s="92"/>
      <c r="CSB2" s="92"/>
      <c r="CSC2" s="92"/>
      <c r="CSD2" s="92"/>
      <c r="CSE2" s="92"/>
      <c r="CSF2" s="92"/>
      <c r="CSG2" s="92"/>
      <c r="CSH2" s="92"/>
      <c r="CSI2" s="92"/>
      <c r="CSJ2" s="92"/>
      <c r="CSK2" s="92"/>
      <c r="CSL2" s="92"/>
      <c r="CSM2" s="92"/>
      <c r="CSN2" s="92"/>
      <c r="CSO2" s="92"/>
      <c r="CSP2" s="92"/>
      <c r="CSQ2" s="92"/>
      <c r="CSR2" s="92"/>
      <c r="CSS2" s="92"/>
      <c r="CST2" s="92"/>
      <c r="CSU2" s="92"/>
      <c r="CSV2" s="92"/>
      <c r="CSW2" s="92"/>
      <c r="CSX2" s="92"/>
      <c r="CSY2" s="92"/>
      <c r="CSZ2" s="92"/>
      <c r="CTA2" s="92"/>
      <c r="CTB2" s="92"/>
      <c r="CTC2" s="92"/>
      <c r="CTD2" s="92"/>
      <c r="CTE2" s="92"/>
      <c r="CTF2" s="92"/>
      <c r="CTG2" s="92"/>
      <c r="CTH2" s="92"/>
      <c r="CTI2" s="92"/>
      <c r="CTJ2" s="92"/>
      <c r="CTK2" s="92"/>
      <c r="CTL2" s="92"/>
      <c r="CTM2" s="92"/>
      <c r="CTN2" s="92"/>
      <c r="CTO2" s="92"/>
      <c r="CTP2" s="92"/>
      <c r="CTQ2" s="92"/>
      <c r="CTR2" s="92"/>
      <c r="CTS2" s="92"/>
      <c r="CTT2" s="92"/>
      <c r="CTU2" s="92"/>
      <c r="CTV2" s="92"/>
      <c r="CTW2" s="92"/>
      <c r="CTX2" s="92"/>
      <c r="CTY2" s="92"/>
      <c r="CTZ2" s="92"/>
      <c r="CUA2" s="92"/>
      <c r="CUB2" s="92"/>
      <c r="CUC2" s="92"/>
      <c r="CUD2" s="92"/>
      <c r="CUE2" s="92"/>
      <c r="CUF2" s="92"/>
      <c r="CUG2" s="92"/>
      <c r="CUH2" s="92"/>
      <c r="CUI2" s="92"/>
      <c r="CUJ2" s="92"/>
      <c r="CUK2" s="92"/>
      <c r="CUL2" s="92"/>
      <c r="CUM2" s="92"/>
      <c r="CUN2" s="92"/>
      <c r="CUO2" s="92"/>
      <c r="CUP2" s="92"/>
      <c r="CUQ2" s="92"/>
      <c r="CUR2" s="92"/>
      <c r="CUS2" s="92"/>
      <c r="CUT2" s="92"/>
      <c r="CUU2" s="92"/>
      <c r="CUV2" s="92"/>
      <c r="CUW2" s="92"/>
      <c r="CUX2" s="92"/>
      <c r="CUY2" s="92"/>
      <c r="CUZ2" s="92"/>
      <c r="CVA2" s="92"/>
      <c r="CVB2" s="92"/>
      <c r="CVC2" s="92"/>
      <c r="CVD2" s="92"/>
      <c r="CVE2" s="92"/>
      <c r="CVF2" s="92"/>
      <c r="CVG2" s="92"/>
      <c r="CVH2" s="92"/>
      <c r="CVI2" s="92"/>
      <c r="CVJ2" s="92"/>
      <c r="CVK2" s="92"/>
      <c r="CVL2" s="92"/>
      <c r="CVM2" s="92"/>
      <c r="CVN2" s="92"/>
      <c r="CVO2" s="92"/>
      <c r="CVP2" s="92"/>
      <c r="CVQ2" s="92"/>
      <c r="CVR2" s="92"/>
      <c r="CVS2" s="92"/>
      <c r="CVT2" s="92"/>
      <c r="CVU2" s="92"/>
      <c r="CVV2" s="92"/>
      <c r="CVW2" s="92"/>
      <c r="CVX2" s="92"/>
      <c r="CVY2" s="92"/>
      <c r="CVZ2" s="92"/>
      <c r="CWA2" s="92"/>
      <c r="CWB2" s="92"/>
      <c r="CWC2" s="92"/>
      <c r="CWD2" s="92"/>
      <c r="CWE2" s="92"/>
      <c r="CWF2" s="92"/>
      <c r="CWG2" s="92"/>
      <c r="CWH2" s="92"/>
      <c r="CWI2" s="92"/>
      <c r="CWJ2" s="92"/>
      <c r="CWK2" s="92"/>
      <c r="CWL2" s="92"/>
      <c r="CWM2" s="92"/>
      <c r="CWN2" s="92"/>
      <c r="CWO2" s="92"/>
      <c r="CWP2" s="92"/>
      <c r="CWQ2" s="92"/>
      <c r="CWR2" s="92"/>
      <c r="CWS2" s="92"/>
      <c r="CWT2" s="92"/>
      <c r="CWU2" s="92"/>
      <c r="CWV2" s="92"/>
      <c r="CWW2" s="92"/>
      <c r="CWX2" s="92"/>
      <c r="CWY2" s="92"/>
      <c r="CWZ2" s="92"/>
      <c r="CXA2" s="92"/>
      <c r="CXB2" s="92"/>
      <c r="CXC2" s="92"/>
      <c r="CXD2" s="92"/>
      <c r="CXE2" s="92"/>
      <c r="CXF2" s="92"/>
      <c r="CXG2" s="92"/>
      <c r="CXH2" s="92"/>
      <c r="CXI2" s="92"/>
      <c r="CXJ2" s="92"/>
      <c r="CXK2" s="92"/>
      <c r="CXL2" s="92"/>
      <c r="CXM2" s="92"/>
      <c r="CXN2" s="92"/>
      <c r="CXO2" s="92"/>
      <c r="CXP2" s="92"/>
      <c r="CXQ2" s="92"/>
      <c r="CXR2" s="92"/>
      <c r="CXS2" s="92"/>
      <c r="CXT2" s="92"/>
      <c r="CXU2" s="92"/>
      <c r="CXV2" s="92"/>
      <c r="CXW2" s="92"/>
      <c r="CXX2" s="92"/>
      <c r="CXY2" s="92"/>
      <c r="CXZ2" s="92"/>
      <c r="CYA2" s="92"/>
      <c r="CYB2" s="92"/>
      <c r="CYC2" s="92"/>
      <c r="CYD2" s="92"/>
      <c r="CYE2" s="92"/>
      <c r="CYF2" s="92"/>
      <c r="CYG2" s="92"/>
      <c r="CYH2" s="92"/>
      <c r="CYI2" s="92"/>
      <c r="CYJ2" s="92"/>
      <c r="CYK2" s="92"/>
      <c r="CYL2" s="92"/>
      <c r="CYM2" s="92"/>
      <c r="CYN2" s="92"/>
      <c r="CYO2" s="92"/>
      <c r="CYP2" s="92"/>
      <c r="CYQ2" s="92"/>
      <c r="CYR2" s="92"/>
      <c r="CYS2" s="92"/>
      <c r="CYT2" s="92"/>
      <c r="CYU2" s="92"/>
      <c r="CYV2" s="92"/>
      <c r="CYW2" s="92"/>
      <c r="CYX2" s="92"/>
      <c r="CYY2" s="92"/>
      <c r="CYZ2" s="92"/>
      <c r="CZA2" s="92"/>
      <c r="CZB2" s="92"/>
      <c r="CZC2" s="92"/>
      <c r="CZD2" s="92"/>
      <c r="CZE2" s="92"/>
      <c r="CZF2" s="92"/>
      <c r="CZG2" s="92"/>
      <c r="CZH2" s="92"/>
      <c r="CZI2" s="92"/>
      <c r="CZJ2" s="92"/>
      <c r="CZK2" s="92"/>
      <c r="CZL2" s="92"/>
      <c r="CZM2" s="92"/>
      <c r="CZN2" s="92"/>
      <c r="CZO2" s="92"/>
      <c r="CZP2" s="92"/>
      <c r="CZQ2" s="92"/>
      <c r="CZR2" s="92"/>
      <c r="CZS2" s="92"/>
      <c r="CZT2" s="92"/>
      <c r="CZU2" s="92"/>
      <c r="CZV2" s="92"/>
      <c r="CZW2" s="92"/>
      <c r="CZX2" s="92"/>
      <c r="CZY2" s="92"/>
      <c r="CZZ2" s="92"/>
      <c r="DAA2" s="92"/>
      <c r="DAB2" s="92"/>
      <c r="DAC2" s="92"/>
      <c r="DAD2" s="92"/>
      <c r="DAE2" s="92"/>
      <c r="DAF2" s="92"/>
      <c r="DAG2" s="92"/>
      <c r="DAH2" s="92"/>
      <c r="DAI2" s="92"/>
      <c r="DAJ2" s="92"/>
      <c r="DAK2" s="92"/>
      <c r="DAL2" s="92"/>
      <c r="DAM2" s="92"/>
      <c r="DAN2" s="92"/>
      <c r="DAO2" s="92"/>
      <c r="DAP2" s="92"/>
      <c r="DAQ2" s="92"/>
      <c r="DAR2" s="92"/>
      <c r="DAS2" s="92"/>
      <c r="DAT2" s="92"/>
      <c r="DAU2" s="92"/>
      <c r="DAV2" s="92"/>
      <c r="DAW2" s="92"/>
      <c r="DAX2" s="92"/>
      <c r="DAY2" s="92"/>
      <c r="DAZ2" s="92"/>
      <c r="DBA2" s="92"/>
      <c r="DBB2" s="92"/>
      <c r="DBC2" s="92"/>
      <c r="DBD2" s="92"/>
      <c r="DBE2" s="92"/>
      <c r="DBF2" s="92"/>
      <c r="DBG2" s="92"/>
      <c r="DBH2" s="92"/>
      <c r="DBI2" s="92"/>
      <c r="DBJ2" s="92"/>
      <c r="DBK2" s="92"/>
      <c r="DBL2" s="92"/>
      <c r="DBM2" s="92"/>
      <c r="DBN2" s="92"/>
      <c r="DBO2" s="92"/>
      <c r="DBP2" s="92"/>
      <c r="DBQ2" s="92"/>
      <c r="DBR2" s="92"/>
      <c r="DBS2" s="92"/>
      <c r="DBT2" s="92"/>
      <c r="DBU2" s="92"/>
      <c r="DBV2" s="92"/>
      <c r="DBW2" s="92"/>
      <c r="DBX2" s="92"/>
      <c r="DBY2" s="92"/>
      <c r="DBZ2" s="92"/>
      <c r="DCA2" s="92"/>
      <c r="DCB2" s="92"/>
      <c r="DCC2" s="92"/>
      <c r="DCD2" s="92"/>
      <c r="DCE2" s="92"/>
      <c r="DCF2" s="92"/>
      <c r="DCG2" s="92"/>
      <c r="DCH2" s="92"/>
      <c r="DCI2" s="92"/>
      <c r="DCJ2" s="92"/>
      <c r="DCK2" s="92"/>
      <c r="DCL2" s="92"/>
      <c r="DCM2" s="92"/>
      <c r="DCN2" s="92"/>
      <c r="DCO2" s="92"/>
      <c r="DCP2" s="92"/>
      <c r="DCQ2" s="92"/>
      <c r="DCR2" s="92"/>
      <c r="DCS2" s="92"/>
      <c r="DCT2" s="92"/>
      <c r="DCU2" s="92"/>
      <c r="DCV2" s="92"/>
      <c r="DCW2" s="92"/>
      <c r="DCX2" s="92"/>
      <c r="DCY2" s="92"/>
      <c r="DCZ2" s="92"/>
      <c r="DDA2" s="92"/>
      <c r="DDB2" s="92"/>
      <c r="DDC2" s="92"/>
      <c r="DDD2" s="92"/>
      <c r="DDE2" s="92"/>
      <c r="DDF2" s="92"/>
      <c r="DDG2" s="92"/>
      <c r="DDH2" s="92"/>
      <c r="DDI2" s="92"/>
      <c r="DDJ2" s="92"/>
      <c r="DDK2" s="92"/>
      <c r="DDL2" s="92"/>
      <c r="DDM2" s="92"/>
      <c r="DDN2" s="92"/>
      <c r="DDO2" s="92"/>
      <c r="DDP2" s="92"/>
      <c r="DDQ2" s="92"/>
      <c r="DDR2" s="92"/>
      <c r="DDS2" s="92"/>
      <c r="DDT2" s="92"/>
      <c r="DDU2" s="92"/>
      <c r="DDV2" s="92"/>
      <c r="DDW2" s="92"/>
      <c r="DDX2" s="92"/>
      <c r="DDY2" s="92"/>
      <c r="DDZ2" s="92"/>
      <c r="DEA2" s="92"/>
      <c r="DEB2" s="92"/>
      <c r="DEC2" s="92"/>
      <c r="DED2" s="92"/>
      <c r="DEE2" s="92"/>
      <c r="DEF2" s="92"/>
      <c r="DEG2" s="92"/>
      <c r="DEH2" s="92"/>
      <c r="DEI2" s="92"/>
      <c r="DEJ2" s="92"/>
      <c r="DEK2" s="92"/>
      <c r="DEL2" s="92"/>
      <c r="DEM2" s="92"/>
      <c r="DEN2" s="92"/>
      <c r="DEO2" s="92"/>
      <c r="DEP2" s="92"/>
      <c r="DEQ2" s="92"/>
      <c r="DER2" s="92"/>
      <c r="DES2" s="92"/>
      <c r="DET2" s="92"/>
      <c r="DEU2" s="92"/>
      <c r="DEV2" s="92"/>
      <c r="DEW2" s="92"/>
      <c r="DEX2" s="92"/>
      <c r="DEY2" s="92"/>
      <c r="DEZ2" s="92"/>
      <c r="DFA2" s="92"/>
      <c r="DFB2" s="92"/>
      <c r="DFC2" s="92"/>
      <c r="DFD2" s="92"/>
      <c r="DFE2" s="92"/>
      <c r="DFF2" s="92"/>
      <c r="DFG2" s="92"/>
      <c r="DFH2" s="92"/>
      <c r="DFI2" s="92"/>
      <c r="DFJ2" s="92"/>
      <c r="DFK2" s="92"/>
      <c r="DFL2" s="92"/>
      <c r="DFM2" s="92"/>
      <c r="DFN2" s="92"/>
      <c r="DFO2" s="92"/>
      <c r="DFP2" s="92"/>
      <c r="DFQ2" s="92"/>
      <c r="DFR2" s="92"/>
      <c r="DFS2" s="92"/>
      <c r="DFT2" s="92"/>
      <c r="DFU2" s="92"/>
      <c r="DFV2" s="92"/>
      <c r="DFW2" s="92"/>
      <c r="DFX2" s="92"/>
      <c r="DFY2" s="92"/>
      <c r="DFZ2" s="92"/>
      <c r="DGA2" s="92"/>
      <c r="DGB2" s="92"/>
      <c r="DGC2" s="92"/>
      <c r="DGD2" s="92"/>
      <c r="DGE2" s="92"/>
      <c r="DGF2" s="92"/>
      <c r="DGG2" s="92"/>
      <c r="DGH2" s="92"/>
      <c r="DGI2" s="92"/>
      <c r="DGJ2" s="92"/>
      <c r="DGK2" s="92"/>
      <c r="DGL2" s="92"/>
      <c r="DGM2" s="92"/>
      <c r="DGN2" s="92"/>
      <c r="DGO2" s="92"/>
      <c r="DGP2" s="92"/>
      <c r="DGQ2" s="92"/>
      <c r="DGR2" s="92"/>
      <c r="DGS2" s="92"/>
      <c r="DGT2" s="92"/>
      <c r="DGU2" s="92"/>
      <c r="DGV2" s="92"/>
      <c r="DGW2" s="92"/>
      <c r="DGX2" s="92"/>
      <c r="DGY2" s="92"/>
      <c r="DGZ2" s="92"/>
      <c r="DHA2" s="92"/>
      <c r="DHB2" s="92"/>
      <c r="DHC2" s="92"/>
      <c r="DHD2" s="92"/>
      <c r="DHE2" s="92"/>
      <c r="DHF2" s="92"/>
      <c r="DHG2" s="92"/>
      <c r="DHH2" s="92"/>
      <c r="DHI2" s="92"/>
      <c r="DHJ2" s="92"/>
      <c r="DHK2" s="92"/>
      <c r="DHL2" s="92"/>
      <c r="DHM2" s="92"/>
      <c r="DHN2" s="92"/>
      <c r="DHO2" s="92"/>
      <c r="DHP2" s="92"/>
      <c r="DHQ2" s="92"/>
      <c r="DHR2" s="92"/>
      <c r="DHS2" s="92"/>
      <c r="DHT2" s="92"/>
      <c r="DHU2" s="92"/>
      <c r="DHV2" s="92"/>
      <c r="DHW2" s="92"/>
      <c r="DHX2" s="92"/>
      <c r="DHY2" s="92"/>
      <c r="DHZ2" s="92"/>
      <c r="DIA2" s="92"/>
      <c r="DIB2" s="92"/>
      <c r="DIC2" s="92"/>
      <c r="DID2" s="92"/>
      <c r="DIE2" s="92"/>
      <c r="DIF2" s="92"/>
      <c r="DIG2" s="92"/>
      <c r="DIH2" s="92"/>
      <c r="DII2" s="92"/>
      <c r="DIJ2" s="92"/>
      <c r="DIK2" s="92"/>
      <c r="DIL2" s="92"/>
      <c r="DIM2" s="92"/>
      <c r="DIN2" s="92"/>
      <c r="DIO2" s="92"/>
      <c r="DIP2" s="92"/>
      <c r="DIQ2" s="92"/>
      <c r="DIR2" s="92"/>
      <c r="DIS2" s="92"/>
      <c r="DIT2" s="92"/>
      <c r="DIU2" s="92"/>
      <c r="DIV2" s="92"/>
      <c r="DIW2" s="92"/>
      <c r="DIX2" s="92"/>
      <c r="DIY2" s="92"/>
      <c r="DIZ2" s="92"/>
      <c r="DJA2" s="92"/>
      <c r="DJB2" s="92"/>
      <c r="DJC2" s="92"/>
      <c r="DJD2" s="92"/>
      <c r="DJE2" s="92"/>
      <c r="DJF2" s="92"/>
      <c r="DJG2" s="92"/>
      <c r="DJH2" s="92"/>
      <c r="DJI2" s="92"/>
      <c r="DJJ2" s="92"/>
      <c r="DJK2" s="92"/>
      <c r="DJL2" s="92"/>
      <c r="DJM2" s="92"/>
      <c r="DJN2" s="92"/>
      <c r="DJO2" s="92"/>
      <c r="DJP2" s="92"/>
      <c r="DJQ2" s="92"/>
      <c r="DJR2" s="92"/>
      <c r="DJS2" s="92"/>
      <c r="DJT2" s="92"/>
      <c r="DJU2" s="92"/>
      <c r="DJV2" s="92"/>
      <c r="DJW2" s="92"/>
      <c r="DJX2" s="92"/>
      <c r="DJY2" s="92"/>
      <c r="DJZ2" s="92"/>
      <c r="DKA2" s="92"/>
      <c r="DKB2" s="92"/>
      <c r="DKC2" s="92"/>
      <c r="DKD2" s="92"/>
      <c r="DKE2" s="92"/>
      <c r="DKF2" s="92"/>
      <c r="DKG2" s="92"/>
      <c r="DKH2" s="92"/>
      <c r="DKI2" s="92"/>
      <c r="DKJ2" s="92"/>
      <c r="DKK2" s="92"/>
      <c r="DKL2" s="92"/>
      <c r="DKM2" s="92"/>
      <c r="DKN2" s="92"/>
      <c r="DKO2" s="92"/>
      <c r="DKP2" s="92"/>
      <c r="DKQ2" s="92"/>
      <c r="DKR2" s="92"/>
      <c r="DKS2" s="92"/>
      <c r="DKT2" s="92"/>
      <c r="DKU2" s="92"/>
      <c r="DKV2" s="92"/>
      <c r="DKW2" s="92"/>
      <c r="DKX2" s="92"/>
      <c r="DKY2" s="92"/>
      <c r="DKZ2" s="92"/>
      <c r="DLA2" s="92"/>
      <c r="DLB2" s="92"/>
      <c r="DLC2" s="92"/>
      <c r="DLD2" s="92"/>
      <c r="DLE2" s="92"/>
      <c r="DLF2" s="92"/>
      <c r="DLG2" s="92"/>
      <c r="DLH2" s="92"/>
      <c r="DLI2" s="92"/>
      <c r="DLJ2" s="92"/>
      <c r="DLK2" s="92"/>
      <c r="DLL2" s="92"/>
      <c r="DLM2" s="92"/>
      <c r="DLN2" s="92"/>
      <c r="DLO2" s="92"/>
      <c r="DLP2" s="92"/>
      <c r="DLQ2" s="92"/>
      <c r="DLR2" s="92"/>
      <c r="DLS2" s="92"/>
      <c r="DLT2" s="92"/>
      <c r="DLU2" s="92"/>
      <c r="DLV2" s="92"/>
      <c r="DLW2" s="92"/>
      <c r="DLX2" s="92"/>
      <c r="DLY2" s="92"/>
      <c r="DLZ2" s="92"/>
      <c r="DMA2" s="92"/>
      <c r="DMB2" s="92"/>
      <c r="DMC2" s="92"/>
      <c r="DMD2" s="92"/>
      <c r="DME2" s="92"/>
      <c r="DMF2" s="92"/>
      <c r="DMG2" s="92"/>
      <c r="DMH2" s="92"/>
      <c r="DMI2" s="92"/>
      <c r="DMJ2" s="92"/>
      <c r="DMK2" s="92"/>
      <c r="DML2" s="92"/>
      <c r="DMM2" s="92"/>
      <c r="DMN2" s="92"/>
      <c r="DMO2" s="92"/>
      <c r="DMP2" s="92"/>
      <c r="DMQ2" s="92"/>
      <c r="DMR2" s="92"/>
      <c r="DMS2" s="92"/>
      <c r="DMT2" s="92"/>
      <c r="DMU2" s="92"/>
      <c r="DMV2" s="92"/>
      <c r="DMW2" s="92"/>
      <c r="DMX2" s="92"/>
      <c r="DMY2" s="92"/>
      <c r="DMZ2" s="92"/>
      <c r="DNA2" s="92"/>
      <c r="DNB2" s="92"/>
      <c r="DNC2" s="92"/>
      <c r="DND2" s="92"/>
      <c r="DNE2" s="92"/>
      <c r="DNF2" s="92"/>
      <c r="DNG2" s="92"/>
      <c r="DNH2" s="92"/>
      <c r="DNI2" s="92"/>
      <c r="DNJ2" s="92"/>
      <c r="DNK2" s="92"/>
      <c r="DNL2" s="92"/>
      <c r="DNM2" s="92"/>
      <c r="DNN2" s="92"/>
      <c r="DNO2" s="92"/>
      <c r="DNP2" s="92"/>
      <c r="DNQ2" s="92"/>
      <c r="DNR2" s="92"/>
      <c r="DNS2" s="92"/>
      <c r="DNT2" s="92"/>
      <c r="DNU2" s="92"/>
      <c r="DNV2" s="92"/>
      <c r="DNW2" s="92"/>
      <c r="DNX2" s="92"/>
      <c r="DNY2" s="92"/>
      <c r="DNZ2" s="92"/>
      <c r="DOA2" s="92"/>
      <c r="DOB2" s="92"/>
      <c r="DOC2" s="92"/>
      <c r="DOD2" s="92"/>
      <c r="DOE2" s="92"/>
      <c r="DOF2" s="92"/>
      <c r="DOG2" s="92"/>
      <c r="DOH2" s="92"/>
      <c r="DOI2" s="92"/>
      <c r="DOJ2" s="92"/>
      <c r="DOK2" s="92"/>
      <c r="DOL2" s="92"/>
      <c r="DOM2" s="92"/>
      <c r="DON2" s="92"/>
      <c r="DOO2" s="92"/>
      <c r="DOP2" s="92"/>
      <c r="DOQ2" s="92"/>
      <c r="DOR2" s="92"/>
      <c r="DOS2" s="92"/>
      <c r="DOT2" s="92"/>
      <c r="DOU2" s="92"/>
      <c r="DOV2" s="92"/>
      <c r="DOW2" s="92"/>
      <c r="DOX2" s="92"/>
      <c r="DOY2" s="92"/>
      <c r="DOZ2" s="92"/>
      <c r="DPA2" s="92"/>
      <c r="DPB2" s="92"/>
      <c r="DPC2" s="92"/>
      <c r="DPD2" s="92"/>
      <c r="DPE2" s="92"/>
      <c r="DPF2" s="92"/>
      <c r="DPG2" s="92"/>
      <c r="DPH2" s="92"/>
      <c r="DPI2" s="92"/>
      <c r="DPJ2" s="92"/>
      <c r="DPK2" s="92"/>
      <c r="DPL2" s="92"/>
      <c r="DPM2" s="92"/>
      <c r="DPN2" s="92"/>
      <c r="DPO2" s="92"/>
      <c r="DPP2" s="92"/>
      <c r="DPQ2" s="92"/>
      <c r="DPR2" s="92"/>
      <c r="DPS2" s="92"/>
      <c r="DPT2" s="92"/>
      <c r="DPU2" s="92"/>
      <c r="DPV2" s="92"/>
      <c r="DPW2" s="92"/>
      <c r="DPX2" s="92"/>
      <c r="DPY2" s="92"/>
      <c r="DPZ2" s="92"/>
      <c r="DQA2" s="92"/>
      <c r="DQB2" s="92"/>
      <c r="DQC2" s="92"/>
      <c r="DQD2" s="92"/>
      <c r="DQE2" s="92"/>
      <c r="DQF2" s="92"/>
      <c r="DQG2" s="92"/>
      <c r="DQH2" s="92"/>
      <c r="DQI2" s="92"/>
      <c r="DQJ2" s="92"/>
      <c r="DQK2" s="92"/>
      <c r="DQL2" s="92"/>
      <c r="DQM2" s="92"/>
      <c r="DQN2" s="92"/>
      <c r="DQO2" s="92"/>
      <c r="DQP2" s="92"/>
      <c r="DQQ2" s="92"/>
      <c r="DQR2" s="92"/>
      <c r="DQS2" s="92"/>
      <c r="DQT2" s="92"/>
      <c r="DQU2" s="92"/>
      <c r="DQV2" s="92"/>
      <c r="DQW2" s="92"/>
      <c r="DQX2" s="92"/>
      <c r="DQY2" s="92"/>
      <c r="DQZ2" s="92"/>
      <c r="DRA2" s="92"/>
      <c r="DRB2" s="92"/>
      <c r="DRC2" s="92"/>
      <c r="DRD2" s="92"/>
      <c r="DRE2" s="92"/>
      <c r="DRF2" s="92"/>
      <c r="DRG2" s="92"/>
      <c r="DRH2" s="92"/>
      <c r="DRI2" s="92"/>
      <c r="DRJ2" s="92"/>
      <c r="DRK2" s="92"/>
      <c r="DRL2" s="92"/>
      <c r="DRM2" s="92"/>
      <c r="DRN2" s="92"/>
      <c r="DRO2" s="92"/>
      <c r="DRP2" s="92"/>
      <c r="DRQ2" s="92"/>
      <c r="DRR2" s="92"/>
      <c r="DRS2" s="92"/>
      <c r="DRT2" s="92"/>
      <c r="DRU2" s="92"/>
      <c r="DRV2" s="92"/>
      <c r="DRW2" s="92"/>
      <c r="DRX2" s="92"/>
      <c r="DRY2" s="92"/>
      <c r="DRZ2" s="92"/>
      <c r="DSA2" s="92"/>
      <c r="DSB2" s="92"/>
      <c r="DSC2" s="92"/>
      <c r="DSD2" s="92"/>
      <c r="DSE2" s="92"/>
      <c r="DSF2" s="92"/>
      <c r="DSG2" s="92"/>
      <c r="DSH2" s="92"/>
      <c r="DSI2" s="92"/>
      <c r="DSJ2" s="92"/>
      <c r="DSK2" s="92"/>
      <c r="DSL2" s="92"/>
      <c r="DSM2" s="92"/>
      <c r="DSN2" s="92"/>
      <c r="DSO2" s="92"/>
      <c r="DSP2" s="92"/>
      <c r="DSQ2" s="92"/>
      <c r="DSR2" s="92"/>
      <c r="DSS2" s="92"/>
      <c r="DST2" s="92"/>
      <c r="DSU2" s="92"/>
      <c r="DSV2" s="92"/>
      <c r="DSW2" s="92"/>
      <c r="DSX2" s="92"/>
      <c r="DSY2" s="92"/>
      <c r="DSZ2" s="92"/>
      <c r="DTA2" s="92"/>
      <c r="DTB2" s="92"/>
      <c r="DTC2" s="92"/>
      <c r="DTD2" s="92"/>
      <c r="DTE2" s="92"/>
      <c r="DTF2" s="92"/>
      <c r="DTG2" s="92"/>
      <c r="DTH2" s="92"/>
      <c r="DTI2" s="92"/>
      <c r="DTJ2" s="92"/>
      <c r="DTK2" s="92"/>
      <c r="DTL2" s="92"/>
      <c r="DTM2" s="92"/>
      <c r="DTN2" s="92"/>
      <c r="DTO2" s="92"/>
      <c r="DTP2" s="92"/>
      <c r="DTQ2" s="92"/>
      <c r="DTR2" s="92"/>
      <c r="DTS2" s="92"/>
      <c r="DTT2" s="92"/>
      <c r="DTU2" s="92"/>
      <c r="DTV2" s="92"/>
      <c r="DTW2" s="92"/>
      <c r="DTX2" s="92"/>
      <c r="DTY2" s="92"/>
      <c r="DTZ2" s="92"/>
      <c r="DUA2" s="92"/>
      <c r="DUB2" s="92"/>
      <c r="DUC2" s="92"/>
      <c r="DUD2" s="92"/>
      <c r="DUE2" s="92"/>
      <c r="DUF2" s="92"/>
      <c r="DUG2" s="92"/>
      <c r="DUH2" s="92"/>
      <c r="DUI2" s="92"/>
      <c r="DUJ2" s="92"/>
      <c r="DUK2" s="92"/>
      <c r="DUL2" s="92"/>
      <c r="DUM2" s="92"/>
      <c r="DUN2" s="92"/>
      <c r="DUO2" s="92"/>
      <c r="DUP2" s="92"/>
      <c r="DUQ2" s="92"/>
      <c r="DUR2" s="92"/>
      <c r="DUS2" s="92"/>
      <c r="DUT2" s="92"/>
      <c r="DUU2" s="92"/>
      <c r="DUV2" s="92"/>
      <c r="DUW2" s="92"/>
      <c r="DUX2" s="92"/>
      <c r="DUY2" s="92"/>
      <c r="DUZ2" s="92"/>
      <c r="DVA2" s="92"/>
      <c r="DVB2" s="92"/>
      <c r="DVC2" s="92"/>
      <c r="DVD2" s="92"/>
      <c r="DVE2" s="92"/>
      <c r="DVF2" s="92"/>
      <c r="DVG2" s="92"/>
      <c r="DVH2" s="92"/>
      <c r="DVI2" s="92"/>
      <c r="DVJ2" s="92"/>
      <c r="DVK2" s="92"/>
      <c r="DVL2" s="92"/>
      <c r="DVM2" s="92"/>
      <c r="DVN2" s="92"/>
      <c r="DVO2" s="92"/>
      <c r="DVP2" s="92"/>
      <c r="DVQ2" s="92"/>
      <c r="DVR2" s="92"/>
      <c r="DVS2" s="92"/>
      <c r="DVT2" s="92"/>
      <c r="DVU2" s="92"/>
      <c r="DVV2" s="92"/>
      <c r="DVW2" s="92"/>
      <c r="DVX2" s="92"/>
      <c r="DVY2" s="92"/>
      <c r="DVZ2" s="92"/>
      <c r="DWA2" s="92"/>
      <c r="DWB2" s="92"/>
      <c r="DWC2" s="92"/>
      <c r="DWD2" s="92"/>
      <c r="DWE2" s="92"/>
      <c r="DWF2" s="92"/>
      <c r="DWG2" s="92"/>
      <c r="DWH2" s="92"/>
      <c r="DWI2" s="92"/>
      <c r="DWJ2" s="92"/>
      <c r="DWK2" s="92"/>
      <c r="DWL2" s="92"/>
      <c r="DWM2" s="92"/>
      <c r="DWN2" s="92"/>
      <c r="DWO2" s="92"/>
      <c r="DWP2" s="92"/>
      <c r="DWQ2" s="92"/>
      <c r="DWR2" s="92"/>
      <c r="DWS2" s="92"/>
      <c r="DWT2" s="92"/>
      <c r="DWU2" s="92"/>
      <c r="DWV2" s="92"/>
      <c r="DWW2" s="92"/>
      <c r="DWX2" s="92"/>
      <c r="DWY2" s="92"/>
      <c r="DWZ2" s="92"/>
      <c r="DXA2" s="92"/>
      <c r="DXB2" s="92"/>
      <c r="DXC2" s="92"/>
      <c r="DXD2" s="92"/>
      <c r="DXE2" s="92"/>
      <c r="DXF2" s="92"/>
      <c r="DXG2" s="92"/>
      <c r="DXH2" s="92"/>
      <c r="DXI2" s="92"/>
      <c r="DXJ2" s="92"/>
      <c r="DXK2" s="92"/>
      <c r="DXL2" s="92"/>
      <c r="DXM2" s="92"/>
      <c r="DXN2" s="92"/>
      <c r="DXO2" s="92"/>
      <c r="DXP2" s="92"/>
      <c r="DXQ2" s="92"/>
      <c r="DXR2" s="92"/>
      <c r="DXS2" s="92"/>
      <c r="DXT2" s="92"/>
      <c r="DXU2" s="92"/>
      <c r="DXV2" s="92"/>
      <c r="DXW2" s="92"/>
      <c r="DXX2" s="92"/>
      <c r="DXY2" s="92"/>
      <c r="DXZ2" s="92"/>
      <c r="DYA2" s="92"/>
      <c r="DYB2" s="92"/>
      <c r="DYC2" s="92"/>
      <c r="DYD2" s="92"/>
      <c r="DYE2" s="92"/>
      <c r="DYF2" s="92"/>
      <c r="DYG2" s="92"/>
      <c r="DYH2" s="92"/>
      <c r="DYI2" s="92"/>
      <c r="DYJ2" s="92"/>
      <c r="DYK2" s="92"/>
      <c r="DYL2" s="92"/>
      <c r="DYM2" s="92"/>
      <c r="DYN2" s="92"/>
      <c r="DYO2" s="92"/>
      <c r="DYP2" s="92"/>
      <c r="DYQ2" s="92"/>
      <c r="DYR2" s="92"/>
      <c r="DYS2" s="92"/>
      <c r="DYT2" s="92"/>
      <c r="DYU2" s="92"/>
      <c r="DYV2" s="92"/>
      <c r="DYW2" s="92"/>
      <c r="DYX2" s="92"/>
      <c r="DYY2" s="92"/>
      <c r="DYZ2" s="92"/>
      <c r="DZA2" s="92"/>
      <c r="DZB2" s="92"/>
      <c r="DZC2" s="92"/>
      <c r="DZD2" s="92"/>
      <c r="DZE2" s="92"/>
      <c r="DZF2" s="92"/>
      <c r="DZG2" s="92"/>
      <c r="DZH2" s="92"/>
      <c r="DZI2" s="92"/>
      <c r="DZJ2" s="92"/>
      <c r="DZK2" s="92"/>
      <c r="DZL2" s="92"/>
      <c r="DZM2" s="92"/>
      <c r="DZN2" s="92"/>
      <c r="DZO2" s="92"/>
      <c r="DZP2" s="92"/>
      <c r="DZQ2" s="92"/>
      <c r="DZR2" s="92"/>
      <c r="DZS2" s="92"/>
      <c r="DZT2" s="92"/>
      <c r="DZU2" s="92"/>
      <c r="DZV2" s="92"/>
      <c r="DZW2" s="92"/>
      <c r="DZX2" s="92"/>
      <c r="DZY2" s="92"/>
      <c r="DZZ2" s="92"/>
      <c r="EAA2" s="92"/>
      <c r="EAB2" s="92"/>
      <c r="EAC2" s="92"/>
      <c r="EAD2" s="92"/>
      <c r="EAE2" s="92"/>
      <c r="EAF2" s="92"/>
      <c r="EAG2" s="92"/>
      <c r="EAH2" s="92"/>
      <c r="EAI2" s="92"/>
      <c r="EAJ2" s="92"/>
      <c r="EAK2" s="92"/>
      <c r="EAL2" s="92"/>
      <c r="EAM2" s="92"/>
      <c r="EAN2" s="92"/>
      <c r="EAO2" s="92"/>
      <c r="EAP2" s="92"/>
      <c r="EAQ2" s="92"/>
      <c r="EAR2" s="92"/>
      <c r="EAS2" s="92"/>
      <c r="EAT2" s="92"/>
      <c r="EAU2" s="92"/>
      <c r="EAV2" s="92"/>
      <c r="EAW2" s="92"/>
      <c r="EAX2" s="92"/>
      <c r="EAY2" s="92"/>
      <c r="EAZ2" s="92"/>
      <c r="EBA2" s="92"/>
      <c r="EBB2" s="92"/>
      <c r="EBC2" s="92"/>
      <c r="EBD2" s="92"/>
      <c r="EBE2" s="92"/>
      <c r="EBF2" s="92"/>
      <c r="EBG2" s="92"/>
      <c r="EBH2" s="92"/>
      <c r="EBI2" s="92"/>
      <c r="EBJ2" s="92"/>
      <c r="EBK2" s="92"/>
      <c r="EBL2" s="92"/>
      <c r="EBM2" s="92"/>
      <c r="EBN2" s="92"/>
      <c r="EBO2" s="92"/>
      <c r="EBP2" s="92"/>
      <c r="EBQ2" s="92"/>
      <c r="EBR2" s="92"/>
      <c r="EBS2" s="92"/>
      <c r="EBT2" s="92"/>
      <c r="EBU2" s="92"/>
      <c r="EBV2" s="92"/>
      <c r="EBW2" s="92"/>
      <c r="EBX2" s="92"/>
      <c r="EBY2" s="92"/>
      <c r="EBZ2" s="92"/>
      <c r="ECA2" s="92"/>
      <c r="ECB2" s="92"/>
      <c r="ECC2" s="92"/>
      <c r="ECD2" s="92"/>
      <c r="ECE2" s="92"/>
      <c r="ECF2" s="92"/>
      <c r="ECG2" s="92"/>
      <c r="ECH2" s="92"/>
      <c r="ECI2" s="92"/>
      <c r="ECJ2" s="92"/>
      <c r="ECK2" s="92"/>
      <c r="ECL2" s="92"/>
      <c r="ECM2" s="92"/>
      <c r="ECN2" s="92"/>
      <c r="ECO2" s="92"/>
      <c r="ECP2" s="92"/>
      <c r="ECQ2" s="92"/>
      <c r="ECR2" s="92"/>
      <c r="ECS2" s="92"/>
      <c r="ECT2" s="92"/>
      <c r="ECU2" s="92"/>
      <c r="ECV2" s="92"/>
      <c r="ECW2" s="92"/>
      <c r="ECX2" s="92"/>
      <c r="ECY2" s="92"/>
      <c r="ECZ2" s="92"/>
      <c r="EDA2" s="92"/>
      <c r="EDB2" s="92"/>
      <c r="EDC2" s="92"/>
      <c r="EDD2" s="92"/>
      <c r="EDE2" s="92"/>
      <c r="EDF2" s="92"/>
      <c r="EDG2" s="92"/>
      <c r="EDH2" s="92"/>
      <c r="EDI2" s="92"/>
      <c r="EDJ2" s="92"/>
      <c r="EDK2" s="92"/>
      <c r="EDL2" s="92"/>
      <c r="EDM2" s="92"/>
      <c r="EDN2" s="92"/>
      <c r="EDO2" s="92"/>
      <c r="EDP2" s="92"/>
      <c r="EDQ2" s="92"/>
      <c r="EDR2" s="92"/>
      <c r="EDS2" s="92"/>
      <c r="EDT2" s="92"/>
      <c r="EDU2" s="92"/>
      <c r="EDV2" s="92"/>
      <c r="EDW2" s="92"/>
      <c r="EDX2" s="92"/>
      <c r="EDY2" s="92"/>
      <c r="EDZ2" s="92"/>
      <c r="EEA2" s="92"/>
      <c r="EEB2" s="92"/>
      <c r="EEC2" s="92"/>
      <c r="EED2" s="92"/>
      <c r="EEE2" s="92"/>
      <c r="EEF2" s="92"/>
      <c r="EEG2" s="92"/>
      <c r="EEH2" s="92"/>
      <c r="EEI2" s="92"/>
      <c r="EEJ2" s="92"/>
      <c r="EEK2" s="92"/>
      <c r="EEL2" s="92"/>
      <c r="EEM2" s="92"/>
      <c r="EEN2" s="92"/>
      <c r="EEO2" s="92"/>
      <c r="EEP2" s="92"/>
      <c r="EEQ2" s="92"/>
      <c r="EER2" s="92"/>
      <c r="EES2" s="92"/>
      <c r="EET2" s="92"/>
      <c r="EEU2" s="92"/>
      <c r="EEV2" s="92"/>
      <c r="EEW2" s="92"/>
      <c r="EEX2" s="92"/>
      <c r="EEY2" s="92"/>
      <c r="EEZ2" s="92"/>
      <c r="EFA2" s="92"/>
      <c r="EFB2" s="92"/>
      <c r="EFC2" s="92"/>
      <c r="EFD2" s="92"/>
      <c r="EFE2" s="92"/>
      <c r="EFF2" s="92"/>
      <c r="EFG2" s="92"/>
      <c r="EFH2" s="92"/>
      <c r="EFI2" s="92"/>
      <c r="EFJ2" s="92"/>
      <c r="EFK2" s="92"/>
      <c r="EFL2" s="92"/>
      <c r="EFM2" s="92"/>
      <c r="EFN2" s="92"/>
      <c r="EFO2" s="92"/>
      <c r="EFP2" s="92"/>
      <c r="EFQ2" s="92"/>
      <c r="EFR2" s="92"/>
      <c r="EFS2" s="92"/>
      <c r="EFT2" s="92"/>
      <c r="EFU2" s="92"/>
      <c r="EFV2" s="92"/>
      <c r="EFW2" s="92"/>
      <c r="EFX2" s="92"/>
      <c r="EFY2" s="92"/>
      <c r="EFZ2" s="92"/>
      <c r="EGA2" s="92"/>
      <c r="EGB2" s="92"/>
      <c r="EGC2" s="92"/>
      <c r="EGD2" s="92"/>
      <c r="EGE2" s="92"/>
      <c r="EGF2" s="92"/>
      <c r="EGG2" s="92"/>
      <c r="EGH2" s="92"/>
      <c r="EGI2" s="92"/>
      <c r="EGJ2" s="92"/>
      <c r="EGK2" s="92"/>
      <c r="EGL2" s="92"/>
      <c r="EGM2" s="92"/>
      <c r="EGN2" s="92"/>
      <c r="EGO2" s="92"/>
      <c r="EGP2" s="92"/>
      <c r="EGQ2" s="92"/>
      <c r="EGR2" s="92"/>
      <c r="EGS2" s="92"/>
      <c r="EGT2" s="92"/>
      <c r="EGU2" s="92"/>
      <c r="EGV2" s="92"/>
      <c r="EGW2" s="92"/>
      <c r="EGX2" s="92"/>
      <c r="EGY2" s="92"/>
      <c r="EGZ2" s="92"/>
      <c r="EHA2" s="92"/>
      <c r="EHB2" s="92"/>
      <c r="EHC2" s="92"/>
      <c r="EHD2" s="92"/>
      <c r="EHE2" s="92"/>
      <c r="EHF2" s="92"/>
      <c r="EHG2" s="92"/>
      <c r="EHH2" s="92"/>
      <c r="EHI2" s="92"/>
      <c r="EHJ2" s="92"/>
      <c r="EHK2" s="92"/>
      <c r="EHL2" s="92"/>
      <c r="EHM2" s="92"/>
      <c r="EHN2" s="92"/>
      <c r="EHO2" s="92"/>
      <c r="EHP2" s="92"/>
      <c r="EHQ2" s="92"/>
      <c r="EHR2" s="92"/>
      <c r="EHS2" s="92"/>
      <c r="EHT2" s="92"/>
      <c r="EHU2" s="92"/>
      <c r="EHV2" s="92"/>
      <c r="EHW2" s="92"/>
      <c r="EHX2" s="92"/>
      <c r="EHY2" s="92"/>
      <c r="EHZ2" s="92"/>
      <c r="EIA2" s="92"/>
      <c r="EIB2" s="92"/>
      <c r="EIC2" s="92"/>
      <c r="EID2" s="92"/>
      <c r="EIE2" s="92"/>
      <c r="EIF2" s="92"/>
      <c r="EIG2" s="92"/>
      <c r="EIH2" s="92"/>
      <c r="EII2" s="92"/>
      <c r="EIJ2" s="92"/>
      <c r="EIK2" s="92"/>
      <c r="EIL2" s="92"/>
      <c r="EIM2" s="92"/>
      <c r="EIN2" s="92"/>
      <c r="EIO2" s="92"/>
      <c r="EIP2" s="92"/>
      <c r="EIQ2" s="92"/>
      <c r="EIR2" s="92"/>
      <c r="EIS2" s="92"/>
      <c r="EIT2" s="92"/>
      <c r="EIU2" s="92"/>
      <c r="EIV2" s="92"/>
      <c r="EIW2" s="92"/>
      <c r="EIX2" s="92"/>
      <c r="EIY2" s="92"/>
      <c r="EIZ2" s="92"/>
      <c r="EJA2" s="92"/>
      <c r="EJB2" s="92"/>
      <c r="EJC2" s="92"/>
      <c r="EJD2" s="92"/>
      <c r="EJE2" s="92"/>
      <c r="EJF2" s="92"/>
      <c r="EJG2" s="92"/>
      <c r="EJH2" s="92"/>
      <c r="EJI2" s="92"/>
      <c r="EJJ2" s="92"/>
      <c r="EJK2" s="92"/>
      <c r="EJL2" s="92"/>
      <c r="EJM2" s="92"/>
      <c r="EJN2" s="92"/>
      <c r="EJO2" s="92"/>
      <c r="EJP2" s="92"/>
      <c r="EJQ2" s="92"/>
      <c r="EJR2" s="92"/>
      <c r="EJS2" s="92"/>
      <c r="EJT2" s="92"/>
      <c r="EJU2" s="92"/>
      <c r="EJV2" s="92"/>
      <c r="EJW2" s="92"/>
      <c r="EJX2" s="92"/>
      <c r="EJY2" s="92"/>
      <c r="EJZ2" s="92"/>
      <c r="EKA2" s="92"/>
      <c r="EKB2" s="92"/>
      <c r="EKC2" s="92"/>
      <c r="EKD2" s="92"/>
      <c r="EKE2" s="92"/>
      <c r="EKF2" s="92"/>
      <c r="EKG2" s="92"/>
      <c r="EKH2" s="92"/>
      <c r="EKI2" s="92"/>
      <c r="EKJ2" s="92"/>
      <c r="EKK2" s="92"/>
      <c r="EKL2" s="92"/>
      <c r="EKM2" s="92"/>
      <c r="EKN2" s="92"/>
      <c r="EKO2" s="92"/>
      <c r="EKP2" s="92"/>
      <c r="EKQ2" s="92"/>
      <c r="EKR2" s="92"/>
      <c r="EKS2" s="92"/>
      <c r="EKT2" s="92"/>
      <c r="EKU2" s="92"/>
      <c r="EKV2" s="92"/>
      <c r="EKW2" s="92"/>
      <c r="EKX2" s="92"/>
      <c r="EKY2" s="92"/>
      <c r="EKZ2" s="92"/>
      <c r="ELA2" s="92"/>
      <c r="ELB2" s="92"/>
      <c r="ELC2" s="92"/>
      <c r="ELD2" s="92"/>
      <c r="ELE2" s="92"/>
      <c r="ELF2" s="92"/>
      <c r="ELG2" s="92"/>
      <c r="ELH2" s="92"/>
      <c r="ELI2" s="92"/>
      <c r="ELJ2" s="92"/>
      <c r="ELK2" s="92"/>
      <c r="ELL2" s="92"/>
      <c r="ELM2" s="92"/>
      <c r="ELN2" s="92"/>
      <c r="ELO2" s="92"/>
      <c r="ELP2" s="92"/>
      <c r="ELQ2" s="92"/>
      <c r="ELR2" s="92"/>
      <c r="ELS2" s="92"/>
      <c r="ELT2" s="92"/>
      <c r="ELU2" s="92"/>
      <c r="ELV2" s="92"/>
      <c r="ELW2" s="92"/>
      <c r="ELX2" s="92"/>
      <c r="ELY2" s="92"/>
      <c r="ELZ2" s="92"/>
      <c r="EMA2" s="92"/>
      <c r="EMB2" s="92"/>
      <c r="EMC2" s="92"/>
      <c r="EMD2" s="92"/>
      <c r="EME2" s="92"/>
      <c r="EMF2" s="92"/>
      <c r="EMG2" s="92"/>
      <c r="EMH2" s="92"/>
      <c r="EMI2" s="92"/>
      <c r="EMJ2" s="92"/>
      <c r="EMK2" s="92"/>
      <c r="EML2" s="92"/>
      <c r="EMM2" s="92"/>
      <c r="EMN2" s="92"/>
      <c r="EMO2" s="92"/>
      <c r="EMP2" s="92"/>
      <c r="EMQ2" s="92"/>
      <c r="EMR2" s="92"/>
      <c r="EMS2" s="92"/>
      <c r="EMT2" s="92"/>
      <c r="EMU2" s="92"/>
      <c r="EMV2" s="92"/>
      <c r="EMW2" s="92"/>
      <c r="EMX2" s="92"/>
      <c r="EMY2" s="92"/>
      <c r="EMZ2" s="92"/>
      <c r="ENA2" s="92"/>
      <c r="ENB2" s="92"/>
      <c r="ENC2" s="92"/>
      <c r="END2" s="92"/>
      <c r="ENE2" s="92"/>
      <c r="ENF2" s="92"/>
      <c r="ENG2" s="92"/>
      <c r="ENH2" s="92"/>
      <c r="ENI2" s="92"/>
      <c r="ENJ2" s="92"/>
      <c r="ENK2" s="92"/>
      <c r="ENL2" s="92"/>
      <c r="ENM2" s="92"/>
      <c r="ENN2" s="92"/>
      <c r="ENO2" s="92"/>
      <c r="ENP2" s="92"/>
      <c r="ENQ2" s="92"/>
      <c r="ENR2" s="92"/>
      <c r="ENS2" s="92"/>
      <c r="ENT2" s="92"/>
      <c r="ENU2" s="92"/>
      <c r="ENV2" s="92"/>
      <c r="ENW2" s="92"/>
      <c r="ENX2" s="92"/>
      <c r="ENY2" s="92"/>
      <c r="ENZ2" s="92"/>
      <c r="EOA2" s="92"/>
      <c r="EOB2" s="92"/>
      <c r="EOC2" s="92"/>
      <c r="EOD2" s="92"/>
      <c r="EOE2" s="92"/>
      <c r="EOF2" s="92"/>
      <c r="EOG2" s="92"/>
      <c r="EOH2" s="92"/>
      <c r="EOI2" s="92"/>
      <c r="EOJ2" s="92"/>
      <c r="EOK2" s="92"/>
      <c r="EOL2" s="92"/>
      <c r="EOM2" s="92"/>
      <c r="EON2" s="92"/>
      <c r="EOO2" s="92"/>
      <c r="EOP2" s="92"/>
      <c r="EOQ2" s="92"/>
      <c r="EOR2" s="92"/>
      <c r="EOS2" s="92"/>
      <c r="EOT2" s="92"/>
      <c r="EOU2" s="92"/>
      <c r="EOV2" s="92"/>
      <c r="EOW2" s="92"/>
      <c r="EOX2" s="92"/>
      <c r="EOY2" s="92"/>
      <c r="EOZ2" s="92"/>
      <c r="EPA2" s="92"/>
      <c r="EPB2" s="92"/>
      <c r="EPC2" s="92"/>
      <c r="EPD2" s="92"/>
      <c r="EPE2" s="92"/>
      <c r="EPF2" s="92"/>
      <c r="EPG2" s="92"/>
      <c r="EPH2" s="92"/>
      <c r="EPI2" s="92"/>
      <c r="EPJ2" s="92"/>
      <c r="EPK2" s="92"/>
      <c r="EPL2" s="92"/>
      <c r="EPM2" s="92"/>
      <c r="EPN2" s="92"/>
      <c r="EPO2" s="92"/>
      <c r="EPP2" s="92"/>
      <c r="EPQ2" s="92"/>
      <c r="EPR2" s="92"/>
      <c r="EPS2" s="92"/>
      <c r="EPT2" s="92"/>
      <c r="EPU2" s="92"/>
      <c r="EPV2" s="92"/>
      <c r="EPW2" s="92"/>
      <c r="EPX2" s="92"/>
      <c r="EPY2" s="92"/>
      <c r="EPZ2" s="92"/>
      <c r="EQA2" s="92"/>
      <c r="EQB2" s="92"/>
      <c r="EQC2" s="92"/>
      <c r="EQD2" s="92"/>
      <c r="EQE2" s="92"/>
      <c r="EQF2" s="92"/>
      <c r="EQG2" s="92"/>
      <c r="EQH2" s="92"/>
      <c r="EQI2" s="92"/>
      <c r="EQJ2" s="92"/>
      <c r="EQK2" s="92"/>
      <c r="EQL2" s="92"/>
      <c r="EQM2" s="92"/>
      <c r="EQN2" s="92"/>
      <c r="EQO2" s="92"/>
      <c r="EQP2" s="92"/>
      <c r="EQQ2" s="92"/>
      <c r="EQR2" s="92"/>
      <c r="EQS2" s="92"/>
      <c r="EQT2" s="92"/>
      <c r="EQU2" s="92"/>
      <c r="EQV2" s="92"/>
      <c r="EQW2" s="92"/>
      <c r="EQX2" s="92"/>
      <c r="EQY2" s="92"/>
      <c r="EQZ2" s="92"/>
      <c r="ERA2" s="92"/>
      <c r="ERB2" s="92"/>
      <c r="ERC2" s="92"/>
      <c r="ERD2" s="92"/>
      <c r="ERE2" s="92"/>
      <c r="ERF2" s="92"/>
      <c r="ERG2" s="92"/>
      <c r="ERH2" s="92"/>
      <c r="ERI2" s="92"/>
      <c r="ERJ2" s="92"/>
      <c r="ERK2" s="92"/>
      <c r="ERL2" s="92"/>
      <c r="ERM2" s="92"/>
      <c r="ERN2" s="92"/>
      <c r="ERO2" s="92"/>
      <c r="ERP2" s="92"/>
      <c r="ERQ2" s="92"/>
      <c r="ERR2" s="92"/>
      <c r="ERS2" s="92"/>
      <c r="ERT2" s="92"/>
      <c r="ERU2" s="92"/>
      <c r="ERV2" s="92"/>
      <c r="ERW2" s="92"/>
      <c r="ERX2" s="92"/>
      <c r="ERY2" s="92"/>
      <c r="ERZ2" s="92"/>
      <c r="ESA2" s="92"/>
      <c r="ESB2" s="92"/>
      <c r="ESC2" s="92"/>
      <c r="ESD2" s="92"/>
      <c r="ESE2" s="92"/>
      <c r="ESF2" s="92"/>
      <c r="ESG2" s="92"/>
      <c r="ESH2" s="92"/>
      <c r="ESI2" s="92"/>
      <c r="ESJ2" s="92"/>
      <c r="ESK2" s="92"/>
      <c r="ESL2" s="92"/>
      <c r="ESM2" s="92"/>
      <c r="ESN2" s="92"/>
      <c r="ESO2" s="92"/>
      <c r="ESP2" s="92"/>
      <c r="ESQ2" s="92"/>
      <c r="ESR2" s="92"/>
      <c r="ESS2" s="92"/>
      <c r="EST2" s="92"/>
      <c r="ESU2" s="92"/>
      <c r="ESV2" s="92"/>
      <c r="ESW2" s="92"/>
      <c r="ESX2" s="92"/>
      <c r="ESY2" s="92"/>
      <c r="ESZ2" s="92"/>
      <c r="ETA2" s="92"/>
      <c r="ETB2" s="92"/>
      <c r="ETC2" s="92"/>
      <c r="ETD2" s="92"/>
      <c r="ETE2" s="92"/>
      <c r="ETF2" s="92"/>
      <c r="ETG2" s="92"/>
      <c r="ETH2" s="92"/>
      <c r="ETI2" s="92"/>
      <c r="ETJ2" s="92"/>
      <c r="ETK2" s="92"/>
      <c r="ETL2" s="92"/>
      <c r="ETM2" s="92"/>
      <c r="ETN2" s="92"/>
      <c r="ETO2" s="92"/>
      <c r="ETP2" s="92"/>
      <c r="ETQ2" s="92"/>
      <c r="ETR2" s="92"/>
      <c r="ETS2" s="92"/>
      <c r="ETT2" s="92"/>
      <c r="ETU2" s="92"/>
      <c r="ETV2" s="92"/>
      <c r="ETW2" s="92"/>
      <c r="ETX2" s="92"/>
      <c r="ETY2" s="92"/>
      <c r="ETZ2" s="92"/>
      <c r="EUA2" s="92"/>
      <c r="EUB2" s="92"/>
      <c r="EUC2" s="92"/>
      <c r="EUD2" s="92"/>
      <c r="EUE2" s="92"/>
      <c r="EUF2" s="92"/>
      <c r="EUG2" s="92"/>
      <c r="EUH2" s="92"/>
      <c r="EUI2" s="92"/>
      <c r="EUJ2" s="92"/>
      <c r="EUK2" s="92"/>
      <c r="EUL2" s="92"/>
      <c r="EUM2" s="92"/>
      <c r="EUN2" s="92"/>
      <c r="EUO2" s="92"/>
      <c r="EUP2" s="92"/>
      <c r="EUQ2" s="92"/>
      <c r="EUR2" s="92"/>
      <c r="EUS2" s="92"/>
      <c r="EUT2" s="92"/>
      <c r="EUU2" s="92"/>
      <c r="EUV2" s="92"/>
      <c r="EUW2" s="92"/>
      <c r="EUX2" s="92"/>
      <c r="EUY2" s="92"/>
      <c r="EUZ2" s="92"/>
      <c r="EVA2" s="92"/>
      <c r="EVB2" s="92"/>
      <c r="EVC2" s="92"/>
      <c r="EVD2" s="92"/>
      <c r="EVE2" s="92"/>
      <c r="EVF2" s="92"/>
      <c r="EVG2" s="92"/>
      <c r="EVH2" s="92"/>
      <c r="EVI2" s="92"/>
      <c r="EVJ2" s="92"/>
      <c r="EVK2" s="92"/>
      <c r="EVL2" s="92"/>
      <c r="EVM2" s="92"/>
      <c r="EVN2" s="92"/>
      <c r="EVO2" s="92"/>
      <c r="EVP2" s="92"/>
      <c r="EVQ2" s="92"/>
      <c r="EVR2" s="92"/>
      <c r="EVS2" s="92"/>
      <c r="EVT2" s="92"/>
      <c r="EVU2" s="92"/>
      <c r="EVV2" s="92"/>
      <c r="EVW2" s="92"/>
      <c r="EVX2" s="92"/>
      <c r="EVY2" s="92"/>
      <c r="EVZ2" s="92"/>
      <c r="EWA2" s="92"/>
      <c r="EWB2" s="92"/>
      <c r="EWC2" s="92"/>
      <c r="EWD2" s="92"/>
      <c r="EWE2" s="92"/>
      <c r="EWF2" s="92"/>
      <c r="EWG2" s="92"/>
      <c r="EWH2" s="92"/>
      <c r="EWI2" s="92"/>
      <c r="EWJ2" s="92"/>
      <c r="EWK2" s="92"/>
      <c r="EWL2" s="92"/>
      <c r="EWM2" s="92"/>
      <c r="EWN2" s="92"/>
      <c r="EWO2" s="92"/>
      <c r="EWP2" s="92"/>
      <c r="EWQ2" s="92"/>
      <c r="EWR2" s="92"/>
      <c r="EWS2" s="92"/>
      <c r="EWT2" s="92"/>
      <c r="EWU2" s="92"/>
      <c r="EWV2" s="92"/>
      <c r="EWW2" s="92"/>
      <c r="EWX2" s="92"/>
      <c r="EWY2" s="92"/>
      <c r="EWZ2" s="92"/>
      <c r="EXA2" s="92"/>
      <c r="EXB2" s="92"/>
      <c r="EXC2" s="92"/>
      <c r="EXD2" s="92"/>
      <c r="EXE2" s="92"/>
      <c r="EXF2" s="92"/>
      <c r="EXG2" s="92"/>
      <c r="EXH2" s="92"/>
      <c r="EXI2" s="92"/>
      <c r="EXJ2" s="92"/>
      <c r="EXK2" s="92"/>
      <c r="EXL2" s="92"/>
      <c r="EXM2" s="92"/>
      <c r="EXN2" s="92"/>
      <c r="EXO2" s="92"/>
      <c r="EXP2" s="92"/>
      <c r="EXQ2" s="92"/>
      <c r="EXR2" s="92"/>
      <c r="EXS2" s="92"/>
      <c r="EXT2" s="92"/>
      <c r="EXU2" s="92"/>
      <c r="EXV2" s="92"/>
      <c r="EXW2" s="92"/>
      <c r="EXX2" s="92"/>
      <c r="EXY2" s="92"/>
      <c r="EXZ2" s="92"/>
      <c r="EYA2" s="92"/>
      <c r="EYB2" s="92"/>
      <c r="EYC2" s="92"/>
      <c r="EYD2" s="92"/>
      <c r="EYE2" s="92"/>
      <c r="EYF2" s="92"/>
      <c r="EYG2" s="92"/>
      <c r="EYH2" s="92"/>
      <c r="EYI2" s="92"/>
      <c r="EYJ2" s="92"/>
      <c r="EYK2" s="92"/>
      <c r="EYL2" s="92"/>
      <c r="EYM2" s="92"/>
      <c r="EYN2" s="92"/>
      <c r="EYO2" s="92"/>
      <c r="EYP2" s="92"/>
      <c r="EYQ2" s="92"/>
      <c r="EYR2" s="92"/>
      <c r="EYS2" s="92"/>
      <c r="EYT2" s="92"/>
      <c r="EYU2" s="92"/>
      <c r="EYV2" s="92"/>
      <c r="EYW2" s="92"/>
      <c r="EYX2" s="92"/>
      <c r="EYY2" s="92"/>
      <c r="EYZ2" s="92"/>
      <c r="EZA2" s="92"/>
      <c r="EZB2" s="92"/>
      <c r="EZC2" s="92"/>
      <c r="EZD2" s="92"/>
      <c r="EZE2" s="92"/>
      <c r="EZF2" s="92"/>
      <c r="EZG2" s="92"/>
      <c r="EZH2" s="92"/>
      <c r="EZI2" s="92"/>
      <c r="EZJ2" s="92"/>
      <c r="EZK2" s="92"/>
      <c r="EZL2" s="92"/>
      <c r="EZM2" s="92"/>
      <c r="EZN2" s="92"/>
      <c r="EZO2" s="92"/>
      <c r="EZP2" s="92"/>
      <c r="EZQ2" s="92"/>
      <c r="EZR2" s="92"/>
      <c r="EZS2" s="92"/>
      <c r="EZT2" s="92"/>
      <c r="EZU2" s="92"/>
      <c r="EZV2" s="92"/>
      <c r="EZW2" s="92"/>
      <c r="EZX2" s="92"/>
      <c r="EZY2" s="92"/>
      <c r="EZZ2" s="92"/>
      <c r="FAA2" s="92"/>
      <c r="FAB2" s="92"/>
      <c r="FAC2" s="92"/>
      <c r="FAD2" s="92"/>
      <c r="FAE2" s="92"/>
      <c r="FAF2" s="92"/>
      <c r="FAG2" s="92"/>
      <c r="FAH2" s="92"/>
      <c r="FAI2" s="92"/>
      <c r="FAJ2" s="92"/>
      <c r="FAK2" s="92"/>
      <c r="FAL2" s="92"/>
      <c r="FAM2" s="92"/>
      <c r="FAN2" s="92"/>
      <c r="FAO2" s="92"/>
      <c r="FAP2" s="92"/>
      <c r="FAQ2" s="92"/>
      <c r="FAR2" s="92"/>
      <c r="FAS2" s="92"/>
      <c r="FAT2" s="92"/>
      <c r="FAU2" s="92"/>
      <c r="FAV2" s="92"/>
      <c r="FAW2" s="92"/>
      <c r="FAX2" s="92"/>
      <c r="FAY2" s="92"/>
      <c r="FAZ2" s="92"/>
      <c r="FBA2" s="92"/>
      <c r="FBB2" s="92"/>
      <c r="FBC2" s="92"/>
      <c r="FBD2" s="92"/>
      <c r="FBE2" s="92"/>
      <c r="FBF2" s="92"/>
      <c r="FBG2" s="92"/>
      <c r="FBH2" s="92"/>
      <c r="FBI2" s="92"/>
      <c r="FBJ2" s="92"/>
      <c r="FBK2" s="92"/>
      <c r="FBL2" s="92"/>
      <c r="FBM2" s="92"/>
      <c r="FBN2" s="92"/>
      <c r="FBO2" s="92"/>
      <c r="FBP2" s="92"/>
      <c r="FBQ2" s="92"/>
      <c r="FBR2" s="92"/>
      <c r="FBS2" s="92"/>
      <c r="FBT2" s="92"/>
      <c r="FBU2" s="92"/>
      <c r="FBV2" s="92"/>
      <c r="FBW2" s="92"/>
      <c r="FBX2" s="92"/>
      <c r="FBY2" s="92"/>
      <c r="FBZ2" s="92"/>
      <c r="FCA2" s="92"/>
      <c r="FCB2" s="92"/>
      <c r="FCC2" s="92"/>
      <c r="FCD2" s="92"/>
      <c r="FCE2" s="92"/>
      <c r="FCF2" s="92"/>
      <c r="FCG2" s="92"/>
      <c r="FCH2" s="92"/>
      <c r="FCI2" s="92"/>
      <c r="FCJ2" s="92"/>
      <c r="FCK2" s="92"/>
      <c r="FCL2" s="92"/>
      <c r="FCM2" s="92"/>
      <c r="FCN2" s="92"/>
      <c r="FCO2" s="92"/>
      <c r="FCP2" s="92"/>
      <c r="FCQ2" s="92"/>
      <c r="FCR2" s="92"/>
      <c r="FCS2" s="92"/>
      <c r="FCT2" s="92"/>
      <c r="FCU2" s="92"/>
      <c r="FCV2" s="92"/>
      <c r="FCW2" s="92"/>
      <c r="FCX2" s="92"/>
      <c r="FCY2" s="92"/>
      <c r="FCZ2" s="92"/>
      <c r="FDA2" s="92"/>
      <c r="FDB2" s="92"/>
      <c r="FDC2" s="92"/>
      <c r="FDD2" s="92"/>
      <c r="FDE2" s="92"/>
      <c r="FDF2" s="92"/>
      <c r="FDG2" s="92"/>
      <c r="FDH2" s="92"/>
      <c r="FDI2" s="92"/>
      <c r="FDJ2" s="92"/>
      <c r="FDK2" s="92"/>
      <c r="FDL2" s="92"/>
      <c r="FDM2" s="92"/>
      <c r="FDN2" s="92"/>
      <c r="FDO2" s="92"/>
      <c r="FDP2" s="92"/>
      <c r="FDQ2" s="92"/>
      <c r="FDR2" s="92"/>
      <c r="FDS2" s="92"/>
      <c r="FDT2" s="92"/>
      <c r="FDU2" s="92"/>
      <c r="FDV2" s="92"/>
      <c r="FDW2" s="92"/>
      <c r="FDX2" s="92"/>
      <c r="FDY2" s="92"/>
      <c r="FDZ2" s="92"/>
      <c r="FEA2" s="92"/>
      <c r="FEB2" s="92"/>
      <c r="FEC2" s="92"/>
      <c r="FED2" s="92"/>
      <c r="FEE2" s="92"/>
      <c r="FEF2" s="92"/>
      <c r="FEG2" s="92"/>
      <c r="FEH2" s="92"/>
      <c r="FEI2" s="92"/>
      <c r="FEJ2" s="92"/>
      <c r="FEK2" s="92"/>
      <c r="FEL2" s="92"/>
      <c r="FEM2" s="92"/>
      <c r="FEN2" s="92"/>
      <c r="FEO2" s="92"/>
      <c r="FEP2" s="92"/>
      <c r="FEQ2" s="92"/>
      <c r="FER2" s="92"/>
      <c r="FES2" s="92"/>
      <c r="FET2" s="92"/>
      <c r="FEU2" s="92"/>
      <c r="FEV2" s="92"/>
      <c r="FEW2" s="92"/>
      <c r="FEX2" s="92"/>
      <c r="FEY2" s="92"/>
      <c r="FEZ2" s="92"/>
      <c r="FFA2" s="92"/>
      <c r="FFB2" s="92"/>
      <c r="FFC2" s="92"/>
      <c r="FFD2" s="92"/>
      <c r="FFE2" s="92"/>
      <c r="FFF2" s="92"/>
      <c r="FFG2" s="92"/>
      <c r="FFH2" s="92"/>
      <c r="FFI2" s="92"/>
      <c r="FFJ2" s="92"/>
      <c r="FFK2" s="92"/>
      <c r="FFL2" s="92"/>
      <c r="FFM2" s="92"/>
      <c r="FFN2" s="92"/>
      <c r="FFO2" s="92"/>
      <c r="FFP2" s="92"/>
      <c r="FFQ2" s="92"/>
      <c r="FFR2" s="92"/>
      <c r="FFS2" s="92"/>
      <c r="FFT2" s="92"/>
      <c r="FFU2" s="92"/>
      <c r="FFV2" s="92"/>
      <c r="FFW2" s="92"/>
      <c r="FFX2" s="92"/>
      <c r="FFY2" s="92"/>
      <c r="FFZ2" s="92"/>
      <c r="FGA2" s="92"/>
      <c r="FGB2" s="92"/>
      <c r="FGC2" s="92"/>
      <c r="FGD2" s="92"/>
      <c r="FGE2" s="92"/>
      <c r="FGF2" s="92"/>
      <c r="FGG2" s="92"/>
      <c r="FGH2" s="92"/>
      <c r="FGI2" s="92"/>
      <c r="FGJ2" s="92"/>
      <c r="FGK2" s="92"/>
      <c r="FGL2" s="92"/>
      <c r="FGM2" s="92"/>
      <c r="FGN2" s="92"/>
      <c r="FGO2" s="92"/>
      <c r="FGP2" s="92"/>
      <c r="FGQ2" s="92"/>
      <c r="FGR2" s="92"/>
      <c r="FGS2" s="92"/>
      <c r="FGT2" s="92"/>
      <c r="FGU2" s="92"/>
      <c r="FGV2" s="92"/>
      <c r="FGW2" s="92"/>
      <c r="FGX2" s="92"/>
      <c r="FGY2" s="92"/>
      <c r="FGZ2" s="92"/>
      <c r="FHA2" s="92"/>
      <c r="FHB2" s="92"/>
      <c r="FHC2" s="92"/>
      <c r="FHD2" s="92"/>
      <c r="FHE2" s="92"/>
      <c r="FHF2" s="92"/>
      <c r="FHG2" s="92"/>
      <c r="FHH2" s="92"/>
      <c r="FHI2" s="92"/>
      <c r="FHJ2" s="92"/>
      <c r="FHK2" s="92"/>
      <c r="FHL2" s="92"/>
      <c r="FHM2" s="92"/>
      <c r="FHN2" s="92"/>
      <c r="FHO2" s="92"/>
      <c r="FHP2" s="92"/>
      <c r="FHQ2" s="92"/>
      <c r="FHR2" s="92"/>
      <c r="FHS2" s="92"/>
      <c r="FHT2" s="92"/>
      <c r="FHU2" s="92"/>
      <c r="FHV2" s="92"/>
      <c r="FHW2" s="92"/>
      <c r="FHX2" s="92"/>
      <c r="FHY2" s="92"/>
      <c r="FHZ2" s="92"/>
      <c r="FIA2" s="92"/>
      <c r="FIB2" s="92"/>
      <c r="FIC2" s="92"/>
      <c r="FID2" s="92"/>
      <c r="FIE2" s="92"/>
      <c r="FIF2" s="92"/>
      <c r="FIG2" s="92"/>
      <c r="FIH2" s="92"/>
      <c r="FII2" s="92"/>
      <c r="FIJ2" s="92"/>
      <c r="FIK2" s="92"/>
      <c r="FIL2" s="92"/>
      <c r="FIM2" s="92"/>
      <c r="FIN2" s="92"/>
      <c r="FIO2" s="92"/>
      <c r="FIP2" s="92"/>
      <c r="FIQ2" s="92"/>
      <c r="FIR2" s="92"/>
      <c r="FIS2" s="92"/>
      <c r="FIT2" s="92"/>
      <c r="FIU2" s="92"/>
      <c r="FIV2" s="92"/>
      <c r="FIW2" s="92"/>
      <c r="FIX2" s="92"/>
      <c r="FIY2" s="92"/>
      <c r="FIZ2" s="92"/>
      <c r="FJA2" s="92"/>
      <c r="FJB2" s="92"/>
      <c r="FJC2" s="92"/>
      <c r="FJD2" s="92"/>
      <c r="FJE2" s="92"/>
      <c r="FJF2" s="92"/>
      <c r="FJG2" s="92"/>
      <c r="FJH2" s="92"/>
      <c r="FJI2" s="92"/>
      <c r="FJJ2" s="92"/>
      <c r="FJK2" s="92"/>
      <c r="FJL2" s="92"/>
      <c r="FJM2" s="92"/>
      <c r="FJN2" s="92"/>
      <c r="FJO2" s="92"/>
      <c r="FJP2" s="92"/>
      <c r="FJQ2" s="92"/>
      <c r="FJR2" s="92"/>
      <c r="FJS2" s="92"/>
      <c r="FJT2" s="92"/>
      <c r="FJU2" s="92"/>
      <c r="FJV2" s="92"/>
      <c r="FJW2" s="92"/>
      <c r="FJX2" s="92"/>
      <c r="FJY2" s="92"/>
      <c r="FJZ2" s="92"/>
      <c r="FKA2" s="92"/>
      <c r="FKB2" s="92"/>
      <c r="FKC2" s="92"/>
      <c r="FKD2" s="92"/>
      <c r="FKE2" s="92"/>
      <c r="FKF2" s="92"/>
      <c r="FKG2" s="92"/>
      <c r="FKH2" s="92"/>
      <c r="FKI2" s="92"/>
      <c r="FKJ2" s="92"/>
      <c r="FKK2" s="92"/>
      <c r="FKL2" s="92"/>
      <c r="FKM2" s="92"/>
      <c r="FKN2" s="92"/>
      <c r="FKO2" s="92"/>
      <c r="FKP2" s="92"/>
      <c r="FKQ2" s="92"/>
      <c r="FKR2" s="92"/>
      <c r="FKS2" s="92"/>
      <c r="FKT2" s="92"/>
      <c r="FKU2" s="92"/>
      <c r="FKV2" s="92"/>
      <c r="FKW2" s="92"/>
      <c r="FKX2" s="92"/>
      <c r="FKY2" s="92"/>
      <c r="FKZ2" s="92"/>
      <c r="FLA2" s="92"/>
      <c r="FLB2" s="92"/>
      <c r="FLC2" s="92"/>
      <c r="FLD2" s="92"/>
      <c r="FLE2" s="92"/>
      <c r="FLF2" s="92"/>
      <c r="FLG2" s="92"/>
      <c r="FLH2" s="92"/>
      <c r="FLI2" s="92"/>
      <c r="FLJ2" s="92"/>
      <c r="FLK2" s="92"/>
      <c r="FLL2" s="92"/>
      <c r="FLM2" s="92"/>
      <c r="FLN2" s="92"/>
      <c r="FLO2" s="92"/>
      <c r="FLP2" s="92"/>
      <c r="FLQ2" s="92"/>
      <c r="FLR2" s="92"/>
      <c r="FLS2" s="92"/>
      <c r="FLT2" s="92"/>
      <c r="FLU2" s="92"/>
      <c r="FLV2" s="92"/>
      <c r="FLW2" s="92"/>
      <c r="FLX2" s="92"/>
      <c r="FLY2" s="92"/>
      <c r="FLZ2" s="92"/>
      <c r="FMA2" s="92"/>
      <c r="FMB2" s="92"/>
      <c r="FMC2" s="92"/>
      <c r="FMD2" s="92"/>
      <c r="FME2" s="92"/>
      <c r="FMF2" s="92"/>
      <c r="FMG2" s="92"/>
      <c r="FMH2" s="92"/>
      <c r="FMI2" s="92"/>
      <c r="FMJ2" s="92"/>
      <c r="FMK2" s="92"/>
      <c r="FML2" s="92"/>
      <c r="FMM2" s="92"/>
      <c r="FMN2" s="92"/>
      <c r="FMO2" s="92"/>
      <c r="FMP2" s="92"/>
      <c r="FMQ2" s="92"/>
      <c r="FMR2" s="92"/>
      <c r="FMS2" s="92"/>
      <c r="FMT2" s="92"/>
      <c r="FMU2" s="92"/>
      <c r="FMV2" s="92"/>
      <c r="FMW2" s="92"/>
      <c r="FMX2" s="92"/>
      <c r="FMY2" s="92"/>
      <c r="FMZ2" s="92"/>
      <c r="FNA2" s="92"/>
      <c r="FNB2" s="92"/>
      <c r="FNC2" s="92"/>
      <c r="FND2" s="92"/>
      <c r="FNE2" s="92"/>
      <c r="FNF2" s="92"/>
      <c r="FNG2" s="92"/>
      <c r="FNH2" s="92"/>
      <c r="FNI2" s="92"/>
      <c r="FNJ2" s="92"/>
      <c r="FNK2" s="92"/>
      <c r="FNL2" s="92"/>
      <c r="FNM2" s="92"/>
      <c r="FNN2" s="92"/>
      <c r="FNO2" s="92"/>
      <c r="FNP2" s="92"/>
      <c r="FNQ2" s="92"/>
      <c r="FNR2" s="92"/>
      <c r="FNS2" s="92"/>
      <c r="FNT2" s="92"/>
      <c r="FNU2" s="92"/>
      <c r="FNV2" s="92"/>
      <c r="FNW2" s="92"/>
      <c r="FNX2" s="92"/>
      <c r="FNY2" s="92"/>
      <c r="FNZ2" s="92"/>
      <c r="FOA2" s="92"/>
      <c r="FOB2" s="92"/>
      <c r="FOC2" s="92"/>
      <c r="FOD2" s="92"/>
      <c r="FOE2" s="92"/>
      <c r="FOF2" s="92"/>
      <c r="FOG2" s="92"/>
      <c r="FOH2" s="92"/>
      <c r="FOI2" s="92"/>
      <c r="FOJ2" s="92"/>
      <c r="FOK2" s="92"/>
      <c r="FOL2" s="92"/>
      <c r="FOM2" s="92"/>
      <c r="FON2" s="92"/>
      <c r="FOO2" s="92"/>
      <c r="FOP2" s="92"/>
      <c r="FOQ2" s="92"/>
      <c r="FOR2" s="92"/>
      <c r="FOS2" s="92"/>
      <c r="FOT2" s="92"/>
      <c r="FOU2" s="92"/>
      <c r="FOV2" s="92"/>
      <c r="FOW2" s="92"/>
      <c r="FOX2" s="92"/>
      <c r="FOY2" s="92"/>
      <c r="FOZ2" s="92"/>
      <c r="FPA2" s="92"/>
      <c r="FPB2" s="92"/>
      <c r="FPC2" s="92"/>
      <c r="FPD2" s="92"/>
      <c r="FPE2" s="92"/>
      <c r="FPF2" s="92"/>
      <c r="FPG2" s="92"/>
      <c r="FPH2" s="92"/>
      <c r="FPI2" s="92"/>
      <c r="FPJ2" s="92"/>
      <c r="FPK2" s="92"/>
      <c r="FPL2" s="92"/>
      <c r="FPM2" s="92"/>
      <c r="FPN2" s="92"/>
      <c r="FPO2" s="92"/>
      <c r="FPP2" s="92"/>
      <c r="FPQ2" s="92"/>
      <c r="FPR2" s="92"/>
      <c r="FPS2" s="92"/>
      <c r="FPT2" s="92"/>
      <c r="FPU2" s="92"/>
      <c r="FPV2" s="92"/>
      <c r="FPW2" s="92"/>
      <c r="FPX2" s="92"/>
      <c r="FPY2" s="92"/>
      <c r="FPZ2" s="92"/>
      <c r="FQA2" s="92"/>
      <c r="FQB2" s="92"/>
      <c r="FQC2" s="92"/>
      <c r="FQD2" s="92"/>
      <c r="FQE2" s="92"/>
      <c r="FQF2" s="92"/>
      <c r="FQG2" s="92"/>
      <c r="FQH2" s="92"/>
      <c r="FQI2" s="92"/>
      <c r="FQJ2" s="92"/>
      <c r="FQK2" s="92"/>
      <c r="FQL2" s="92"/>
      <c r="FQM2" s="92"/>
      <c r="FQN2" s="92"/>
      <c r="FQO2" s="92"/>
      <c r="FQP2" s="92"/>
      <c r="FQQ2" s="92"/>
      <c r="FQR2" s="92"/>
      <c r="FQS2" s="92"/>
      <c r="FQT2" s="92"/>
      <c r="FQU2" s="92"/>
      <c r="FQV2" s="92"/>
      <c r="FQW2" s="92"/>
      <c r="FQX2" s="92"/>
      <c r="FQY2" s="92"/>
      <c r="FQZ2" s="92"/>
      <c r="FRA2" s="92"/>
      <c r="FRB2" s="92"/>
      <c r="FRC2" s="92"/>
      <c r="FRD2" s="92"/>
      <c r="FRE2" s="92"/>
      <c r="FRF2" s="92"/>
      <c r="FRG2" s="92"/>
      <c r="FRH2" s="92"/>
      <c r="FRI2" s="92"/>
      <c r="FRJ2" s="92"/>
      <c r="FRK2" s="92"/>
      <c r="FRL2" s="92"/>
      <c r="FRM2" s="92"/>
      <c r="FRN2" s="92"/>
      <c r="FRO2" s="92"/>
      <c r="FRP2" s="92"/>
      <c r="FRQ2" s="92"/>
      <c r="FRR2" s="92"/>
      <c r="FRS2" s="92"/>
      <c r="FRT2" s="92"/>
      <c r="FRU2" s="92"/>
      <c r="FRV2" s="92"/>
      <c r="FRW2" s="92"/>
      <c r="FRX2" s="92"/>
      <c r="FRY2" s="92"/>
      <c r="FRZ2" s="92"/>
      <c r="FSA2" s="92"/>
      <c r="FSB2" s="92"/>
      <c r="FSC2" s="92"/>
      <c r="FSD2" s="92"/>
      <c r="FSE2" s="92"/>
      <c r="FSF2" s="92"/>
      <c r="FSG2" s="92"/>
      <c r="FSH2" s="92"/>
      <c r="FSI2" s="92"/>
      <c r="FSJ2" s="92"/>
      <c r="FSK2" s="92"/>
      <c r="FSL2" s="92"/>
      <c r="FSM2" s="92"/>
      <c r="FSN2" s="92"/>
      <c r="FSO2" s="92"/>
      <c r="FSP2" s="92"/>
      <c r="FSQ2" s="92"/>
      <c r="FSR2" s="92"/>
      <c r="FSS2" s="92"/>
      <c r="FST2" s="92"/>
      <c r="FSU2" s="92"/>
      <c r="FSV2" s="92"/>
      <c r="FSW2" s="92"/>
      <c r="FSX2" s="92"/>
      <c r="FSY2" s="92"/>
      <c r="FSZ2" s="92"/>
      <c r="FTA2" s="92"/>
      <c r="FTB2" s="92"/>
      <c r="FTC2" s="92"/>
      <c r="FTD2" s="92"/>
      <c r="FTE2" s="92"/>
      <c r="FTF2" s="92"/>
      <c r="FTG2" s="92"/>
      <c r="FTH2" s="92"/>
      <c r="FTI2" s="92"/>
      <c r="FTJ2" s="92"/>
      <c r="FTK2" s="92"/>
      <c r="FTL2" s="92"/>
      <c r="FTM2" s="92"/>
      <c r="FTN2" s="92"/>
      <c r="FTO2" s="92"/>
      <c r="FTP2" s="92"/>
      <c r="FTQ2" s="92"/>
      <c r="FTR2" s="92"/>
      <c r="FTS2" s="92"/>
      <c r="FTT2" s="92"/>
      <c r="FTU2" s="92"/>
      <c r="FTV2" s="92"/>
      <c r="FTW2" s="92"/>
      <c r="FTX2" s="92"/>
      <c r="FTY2" s="92"/>
      <c r="FTZ2" s="92"/>
      <c r="FUA2" s="92"/>
      <c r="FUB2" s="92"/>
      <c r="FUC2" s="92"/>
      <c r="FUD2" s="92"/>
      <c r="FUE2" s="92"/>
      <c r="FUF2" s="92"/>
      <c r="FUG2" s="92"/>
      <c r="FUH2" s="92"/>
      <c r="FUI2" s="92"/>
      <c r="FUJ2" s="92"/>
      <c r="FUK2" s="92"/>
      <c r="FUL2" s="92"/>
      <c r="FUM2" s="92"/>
      <c r="FUN2" s="92"/>
      <c r="FUO2" s="92"/>
      <c r="FUP2" s="92"/>
      <c r="FUQ2" s="92"/>
      <c r="FUR2" s="92"/>
      <c r="FUS2" s="92"/>
      <c r="FUT2" s="92"/>
      <c r="FUU2" s="92"/>
      <c r="FUV2" s="92"/>
      <c r="FUW2" s="92"/>
      <c r="FUX2" s="92"/>
      <c r="FUY2" s="92"/>
      <c r="FUZ2" s="92"/>
      <c r="FVA2" s="92"/>
      <c r="FVB2" s="92"/>
      <c r="FVC2" s="92"/>
      <c r="FVD2" s="92"/>
      <c r="FVE2" s="92"/>
      <c r="FVF2" s="92"/>
      <c r="FVG2" s="92"/>
      <c r="FVH2" s="92"/>
      <c r="FVI2" s="92"/>
      <c r="FVJ2" s="92"/>
      <c r="FVK2" s="92"/>
      <c r="FVL2" s="92"/>
      <c r="FVM2" s="92"/>
      <c r="FVN2" s="92"/>
      <c r="FVO2" s="92"/>
      <c r="FVP2" s="92"/>
      <c r="FVQ2" s="92"/>
      <c r="FVR2" s="92"/>
      <c r="FVS2" s="92"/>
      <c r="FVT2" s="92"/>
      <c r="FVU2" s="92"/>
      <c r="FVV2" s="92"/>
      <c r="FVW2" s="92"/>
      <c r="FVX2" s="92"/>
      <c r="FVY2" s="92"/>
      <c r="FVZ2" s="92"/>
      <c r="FWA2" s="92"/>
      <c r="FWB2" s="92"/>
      <c r="FWC2" s="92"/>
      <c r="FWD2" s="92"/>
      <c r="FWE2" s="92"/>
      <c r="FWF2" s="92"/>
      <c r="FWG2" s="92"/>
      <c r="FWH2" s="92"/>
      <c r="FWI2" s="92"/>
      <c r="FWJ2" s="92"/>
      <c r="FWK2" s="92"/>
      <c r="FWL2" s="92"/>
      <c r="FWM2" s="92"/>
      <c r="FWN2" s="92"/>
      <c r="FWO2" s="92"/>
      <c r="FWP2" s="92"/>
      <c r="FWQ2" s="92"/>
      <c r="FWR2" s="92"/>
      <c r="FWS2" s="92"/>
      <c r="FWT2" s="92"/>
      <c r="FWU2" s="92"/>
      <c r="FWV2" s="92"/>
      <c r="FWW2" s="92"/>
      <c r="FWX2" s="92"/>
      <c r="FWY2" s="92"/>
      <c r="FWZ2" s="92"/>
      <c r="FXA2" s="92"/>
      <c r="FXB2" s="92"/>
      <c r="FXC2" s="92"/>
      <c r="FXD2" s="92"/>
      <c r="FXE2" s="92"/>
      <c r="FXF2" s="92"/>
      <c r="FXG2" s="92"/>
      <c r="FXH2" s="92"/>
      <c r="FXI2" s="92"/>
      <c r="FXJ2" s="92"/>
      <c r="FXK2" s="92"/>
      <c r="FXL2" s="92"/>
      <c r="FXM2" s="92"/>
      <c r="FXN2" s="92"/>
      <c r="FXO2" s="92"/>
      <c r="FXP2" s="92"/>
      <c r="FXQ2" s="92"/>
      <c r="FXR2" s="92"/>
      <c r="FXS2" s="92"/>
      <c r="FXT2" s="92"/>
      <c r="FXU2" s="92"/>
      <c r="FXV2" s="92"/>
      <c r="FXW2" s="92"/>
      <c r="FXX2" s="92"/>
      <c r="FXY2" s="92"/>
      <c r="FXZ2" s="92"/>
      <c r="FYA2" s="92"/>
      <c r="FYB2" s="92"/>
      <c r="FYC2" s="92"/>
      <c r="FYD2" s="92"/>
      <c r="FYE2" s="92"/>
      <c r="FYF2" s="92"/>
      <c r="FYG2" s="92"/>
      <c r="FYH2" s="92"/>
      <c r="FYI2" s="92"/>
      <c r="FYJ2" s="92"/>
      <c r="FYK2" s="92"/>
      <c r="FYL2" s="92"/>
      <c r="FYM2" s="92"/>
      <c r="FYN2" s="92"/>
      <c r="FYO2" s="92"/>
      <c r="FYP2" s="92"/>
      <c r="FYQ2" s="92"/>
      <c r="FYR2" s="92"/>
      <c r="FYS2" s="92"/>
      <c r="FYT2" s="92"/>
      <c r="FYU2" s="92"/>
      <c r="FYV2" s="92"/>
      <c r="FYW2" s="92"/>
      <c r="FYX2" s="92"/>
      <c r="FYY2" s="92"/>
      <c r="FYZ2" s="92"/>
      <c r="FZA2" s="92"/>
      <c r="FZB2" s="92"/>
      <c r="FZC2" s="92"/>
      <c r="FZD2" s="92"/>
      <c r="FZE2" s="92"/>
      <c r="FZF2" s="92"/>
      <c r="FZG2" s="92"/>
      <c r="FZH2" s="92"/>
      <c r="FZI2" s="92"/>
      <c r="FZJ2" s="92"/>
      <c r="FZK2" s="92"/>
      <c r="FZL2" s="92"/>
      <c r="FZM2" s="92"/>
      <c r="FZN2" s="92"/>
      <c r="FZO2" s="92"/>
      <c r="FZP2" s="92"/>
      <c r="FZQ2" s="92"/>
      <c r="FZR2" s="92"/>
      <c r="FZS2" s="92"/>
      <c r="FZT2" s="92"/>
      <c r="FZU2" s="92"/>
      <c r="FZV2" s="92"/>
      <c r="FZW2" s="92"/>
      <c r="FZX2" s="92"/>
      <c r="FZY2" s="92"/>
      <c r="FZZ2" s="92"/>
      <c r="GAA2" s="92"/>
      <c r="GAB2" s="92"/>
      <c r="GAC2" s="92"/>
      <c r="GAD2" s="92"/>
      <c r="GAE2" s="92"/>
      <c r="GAF2" s="92"/>
      <c r="GAG2" s="92"/>
      <c r="GAH2" s="92"/>
      <c r="GAI2" s="92"/>
      <c r="GAJ2" s="92"/>
      <c r="GAK2" s="92"/>
      <c r="GAL2" s="92"/>
      <c r="GAM2" s="92"/>
      <c r="GAN2" s="92"/>
      <c r="GAO2" s="92"/>
      <c r="GAP2" s="92"/>
      <c r="GAQ2" s="92"/>
      <c r="GAR2" s="92"/>
      <c r="GAS2" s="92"/>
      <c r="GAT2" s="92"/>
      <c r="GAU2" s="92"/>
      <c r="GAV2" s="92"/>
      <c r="GAW2" s="92"/>
      <c r="GAX2" s="92"/>
      <c r="GAY2" s="92"/>
      <c r="GAZ2" s="92"/>
      <c r="GBA2" s="92"/>
      <c r="GBB2" s="92"/>
      <c r="GBC2" s="92"/>
      <c r="GBD2" s="92"/>
      <c r="GBE2" s="92"/>
      <c r="GBF2" s="92"/>
      <c r="GBG2" s="92"/>
      <c r="GBH2" s="92"/>
      <c r="GBI2" s="92"/>
      <c r="GBJ2" s="92"/>
      <c r="GBK2" s="92"/>
      <c r="GBL2" s="92"/>
      <c r="GBM2" s="92"/>
      <c r="GBN2" s="92"/>
      <c r="GBO2" s="92"/>
      <c r="GBP2" s="92"/>
      <c r="GBQ2" s="92"/>
      <c r="GBR2" s="92"/>
      <c r="GBS2" s="92"/>
      <c r="GBT2" s="92"/>
      <c r="GBU2" s="92"/>
      <c r="GBV2" s="92"/>
      <c r="GBW2" s="92"/>
      <c r="GBX2" s="92"/>
      <c r="GBY2" s="92"/>
      <c r="GBZ2" s="92"/>
      <c r="GCA2" s="92"/>
      <c r="GCB2" s="92"/>
      <c r="GCC2" s="92"/>
      <c r="GCD2" s="92"/>
      <c r="GCE2" s="92"/>
      <c r="GCF2" s="92"/>
      <c r="GCG2" s="92"/>
      <c r="GCH2" s="92"/>
      <c r="GCI2" s="92"/>
      <c r="GCJ2" s="92"/>
      <c r="GCK2" s="92"/>
      <c r="GCL2" s="92"/>
      <c r="GCM2" s="92"/>
      <c r="GCN2" s="92"/>
      <c r="GCO2" s="92"/>
      <c r="GCP2" s="92"/>
      <c r="GCQ2" s="92"/>
      <c r="GCR2" s="92"/>
      <c r="GCS2" s="92"/>
      <c r="GCT2" s="92"/>
      <c r="GCU2" s="92"/>
      <c r="GCV2" s="92"/>
      <c r="GCW2" s="92"/>
      <c r="GCX2" s="92"/>
      <c r="GCY2" s="92"/>
      <c r="GCZ2" s="92"/>
      <c r="GDA2" s="92"/>
      <c r="GDB2" s="92"/>
      <c r="GDC2" s="92"/>
      <c r="GDD2" s="92"/>
      <c r="GDE2" s="92"/>
      <c r="GDF2" s="92"/>
      <c r="GDG2" s="92"/>
      <c r="GDH2" s="92"/>
      <c r="GDI2" s="92"/>
      <c r="GDJ2" s="92"/>
      <c r="GDK2" s="92"/>
      <c r="GDL2" s="92"/>
      <c r="GDM2" s="92"/>
      <c r="GDN2" s="92"/>
      <c r="GDO2" s="92"/>
      <c r="GDP2" s="92"/>
      <c r="GDQ2" s="92"/>
      <c r="GDR2" s="92"/>
      <c r="GDS2" s="92"/>
      <c r="GDT2" s="92"/>
      <c r="GDU2" s="92"/>
      <c r="GDV2" s="92"/>
      <c r="GDW2" s="92"/>
      <c r="GDX2" s="92"/>
      <c r="GDY2" s="92"/>
      <c r="GDZ2" s="92"/>
      <c r="GEA2" s="92"/>
      <c r="GEB2" s="92"/>
      <c r="GEC2" s="92"/>
      <c r="GED2" s="92"/>
      <c r="GEE2" s="92"/>
      <c r="GEF2" s="92"/>
      <c r="GEG2" s="92"/>
      <c r="GEH2" s="92"/>
      <c r="GEI2" s="92"/>
      <c r="GEJ2" s="92"/>
      <c r="GEK2" s="92"/>
      <c r="GEL2" s="92"/>
      <c r="GEM2" s="92"/>
      <c r="GEN2" s="92"/>
      <c r="GEO2" s="92"/>
      <c r="GEP2" s="92"/>
      <c r="GEQ2" s="92"/>
      <c r="GER2" s="92"/>
      <c r="GES2" s="92"/>
      <c r="GET2" s="92"/>
      <c r="GEU2" s="92"/>
      <c r="GEV2" s="92"/>
      <c r="GEW2" s="92"/>
      <c r="GEX2" s="92"/>
      <c r="GEY2" s="92"/>
      <c r="GEZ2" s="92"/>
      <c r="GFA2" s="92"/>
      <c r="GFB2" s="92"/>
      <c r="GFC2" s="92"/>
      <c r="GFD2" s="92"/>
      <c r="GFE2" s="92"/>
      <c r="GFF2" s="92"/>
      <c r="GFG2" s="92"/>
      <c r="GFH2" s="92"/>
      <c r="GFI2" s="92"/>
      <c r="GFJ2" s="92"/>
      <c r="GFK2" s="92"/>
      <c r="GFL2" s="92"/>
      <c r="GFM2" s="92"/>
      <c r="GFN2" s="92"/>
      <c r="GFO2" s="92"/>
      <c r="GFP2" s="92"/>
      <c r="GFQ2" s="92"/>
      <c r="GFR2" s="92"/>
      <c r="GFS2" s="92"/>
      <c r="GFT2" s="92"/>
      <c r="GFU2" s="92"/>
      <c r="GFV2" s="92"/>
      <c r="GFW2" s="92"/>
      <c r="GFX2" s="92"/>
      <c r="GFY2" s="92"/>
      <c r="GFZ2" s="92"/>
      <c r="GGA2" s="92"/>
      <c r="GGB2" s="92"/>
      <c r="GGC2" s="92"/>
      <c r="GGD2" s="92"/>
      <c r="GGE2" s="92"/>
      <c r="GGF2" s="92"/>
      <c r="GGG2" s="92"/>
      <c r="GGH2" s="92"/>
      <c r="GGI2" s="92"/>
      <c r="GGJ2" s="92"/>
      <c r="GGK2" s="92"/>
      <c r="GGL2" s="92"/>
      <c r="GGM2" s="92"/>
      <c r="GGN2" s="92"/>
      <c r="GGO2" s="92"/>
      <c r="GGP2" s="92"/>
      <c r="GGQ2" s="92"/>
      <c r="GGR2" s="92"/>
      <c r="GGS2" s="92"/>
      <c r="GGT2" s="92"/>
      <c r="GGU2" s="92"/>
      <c r="GGV2" s="92"/>
      <c r="GGW2" s="92"/>
      <c r="GGX2" s="92"/>
      <c r="GGY2" s="92"/>
      <c r="GGZ2" s="92"/>
      <c r="GHA2" s="92"/>
      <c r="GHB2" s="92"/>
      <c r="GHC2" s="92"/>
      <c r="GHD2" s="92"/>
      <c r="GHE2" s="92"/>
      <c r="GHF2" s="92"/>
      <c r="GHG2" s="92"/>
      <c r="GHH2" s="92"/>
      <c r="GHI2" s="92"/>
      <c r="GHJ2" s="92"/>
      <c r="GHK2" s="92"/>
      <c r="GHL2" s="92"/>
      <c r="GHM2" s="92"/>
      <c r="GHN2" s="92"/>
      <c r="GHO2" s="92"/>
      <c r="GHP2" s="92"/>
      <c r="GHQ2" s="92"/>
      <c r="GHR2" s="92"/>
      <c r="GHS2" s="92"/>
      <c r="GHT2" s="92"/>
      <c r="GHU2" s="92"/>
      <c r="GHV2" s="92"/>
      <c r="GHW2" s="92"/>
      <c r="GHX2" s="92"/>
      <c r="GHY2" s="92"/>
      <c r="GHZ2" s="92"/>
      <c r="GIA2" s="92"/>
      <c r="GIB2" s="92"/>
      <c r="GIC2" s="92"/>
      <c r="GID2" s="92"/>
      <c r="GIE2" s="92"/>
      <c r="GIF2" s="92"/>
      <c r="GIG2" s="92"/>
      <c r="GIH2" s="92"/>
      <c r="GII2" s="92"/>
      <c r="GIJ2" s="92"/>
      <c r="GIK2" s="92"/>
      <c r="GIL2" s="92"/>
      <c r="GIM2" s="92"/>
      <c r="GIN2" s="92"/>
      <c r="GIO2" s="92"/>
      <c r="GIP2" s="92"/>
      <c r="GIQ2" s="92"/>
      <c r="GIR2" s="92"/>
      <c r="GIS2" s="92"/>
      <c r="GIT2" s="92"/>
      <c r="GIU2" s="92"/>
      <c r="GIV2" s="92"/>
      <c r="GIW2" s="92"/>
      <c r="GIX2" s="92"/>
      <c r="GIY2" s="92"/>
      <c r="GIZ2" s="92"/>
      <c r="GJA2" s="92"/>
      <c r="GJB2" s="92"/>
      <c r="GJC2" s="92"/>
      <c r="GJD2" s="92"/>
      <c r="GJE2" s="92"/>
      <c r="GJF2" s="92"/>
      <c r="GJG2" s="92"/>
      <c r="GJH2" s="92"/>
      <c r="GJI2" s="92"/>
      <c r="GJJ2" s="92"/>
      <c r="GJK2" s="92"/>
      <c r="GJL2" s="92"/>
      <c r="GJM2" s="92"/>
      <c r="GJN2" s="92"/>
      <c r="GJO2" s="92"/>
      <c r="GJP2" s="92"/>
      <c r="GJQ2" s="92"/>
      <c r="GJR2" s="92"/>
      <c r="GJS2" s="92"/>
      <c r="GJT2" s="92"/>
      <c r="GJU2" s="92"/>
      <c r="GJV2" s="92"/>
      <c r="GJW2" s="92"/>
      <c r="GJX2" s="92"/>
      <c r="GJY2" s="92"/>
      <c r="GJZ2" s="92"/>
      <c r="GKA2" s="92"/>
      <c r="GKB2" s="92"/>
      <c r="GKC2" s="92"/>
      <c r="GKD2" s="92"/>
      <c r="GKE2" s="92"/>
      <c r="GKF2" s="92"/>
      <c r="GKG2" s="92"/>
      <c r="GKH2" s="92"/>
      <c r="GKI2" s="92"/>
      <c r="GKJ2" s="92"/>
      <c r="GKK2" s="92"/>
      <c r="GKL2" s="92"/>
      <c r="GKM2" s="92"/>
      <c r="GKN2" s="92"/>
      <c r="GKO2" s="92"/>
      <c r="GKP2" s="92"/>
      <c r="GKQ2" s="92"/>
      <c r="GKR2" s="92"/>
      <c r="GKS2" s="92"/>
      <c r="GKT2" s="92"/>
      <c r="GKU2" s="92"/>
      <c r="GKV2" s="92"/>
      <c r="GKW2" s="92"/>
      <c r="GKX2" s="92"/>
      <c r="GKY2" s="92"/>
      <c r="GKZ2" s="92"/>
      <c r="GLA2" s="92"/>
      <c r="GLB2" s="92"/>
      <c r="GLC2" s="92"/>
      <c r="GLD2" s="92"/>
      <c r="GLE2" s="92"/>
      <c r="GLF2" s="92"/>
      <c r="GLG2" s="92"/>
      <c r="GLH2" s="92"/>
      <c r="GLI2" s="92"/>
      <c r="GLJ2" s="92"/>
      <c r="GLK2" s="92"/>
      <c r="GLL2" s="92"/>
      <c r="GLM2" s="92"/>
      <c r="GLN2" s="92"/>
      <c r="GLO2" s="92"/>
      <c r="GLP2" s="92"/>
      <c r="GLQ2" s="92"/>
      <c r="GLR2" s="92"/>
      <c r="GLS2" s="92"/>
      <c r="GLT2" s="92"/>
      <c r="GLU2" s="92"/>
      <c r="GLV2" s="92"/>
      <c r="GLW2" s="92"/>
      <c r="GLX2" s="92"/>
      <c r="GLY2" s="92"/>
      <c r="GLZ2" s="92"/>
      <c r="GMA2" s="92"/>
      <c r="GMB2" s="92"/>
      <c r="GMC2" s="92"/>
      <c r="GMD2" s="92"/>
      <c r="GME2" s="92"/>
      <c r="GMF2" s="92"/>
      <c r="GMG2" s="92"/>
      <c r="GMH2" s="92"/>
      <c r="GMI2" s="92"/>
      <c r="GMJ2" s="92"/>
      <c r="GMK2" s="92"/>
      <c r="GML2" s="92"/>
      <c r="GMM2" s="92"/>
      <c r="GMN2" s="92"/>
      <c r="GMO2" s="92"/>
      <c r="GMP2" s="92"/>
      <c r="GMQ2" s="92"/>
      <c r="GMR2" s="92"/>
      <c r="GMS2" s="92"/>
      <c r="GMT2" s="92"/>
      <c r="GMU2" s="92"/>
      <c r="GMV2" s="92"/>
      <c r="GMW2" s="92"/>
      <c r="GMX2" s="92"/>
      <c r="GMY2" s="92"/>
      <c r="GMZ2" s="92"/>
      <c r="GNA2" s="92"/>
      <c r="GNB2" s="92"/>
      <c r="GNC2" s="92"/>
      <c r="GND2" s="92"/>
      <c r="GNE2" s="92"/>
      <c r="GNF2" s="92"/>
      <c r="GNG2" s="92"/>
      <c r="GNH2" s="92"/>
      <c r="GNI2" s="92"/>
      <c r="GNJ2" s="92"/>
      <c r="GNK2" s="92"/>
      <c r="GNL2" s="92"/>
      <c r="GNM2" s="92"/>
      <c r="GNN2" s="92"/>
      <c r="GNO2" s="92"/>
      <c r="GNP2" s="92"/>
      <c r="GNQ2" s="92"/>
      <c r="GNR2" s="92"/>
      <c r="GNS2" s="92"/>
      <c r="GNT2" s="92"/>
      <c r="GNU2" s="92"/>
      <c r="GNV2" s="92"/>
      <c r="GNW2" s="92"/>
      <c r="GNX2" s="92"/>
      <c r="GNY2" s="92"/>
      <c r="GNZ2" s="92"/>
      <c r="GOA2" s="92"/>
      <c r="GOB2" s="92"/>
      <c r="GOC2" s="92"/>
      <c r="GOD2" s="92"/>
      <c r="GOE2" s="92"/>
      <c r="GOF2" s="92"/>
      <c r="GOG2" s="92"/>
      <c r="GOH2" s="92"/>
      <c r="GOI2" s="92"/>
      <c r="GOJ2" s="92"/>
      <c r="GOK2" s="92"/>
      <c r="GOL2" s="92"/>
      <c r="GOM2" s="92"/>
      <c r="GON2" s="92"/>
      <c r="GOO2" s="92"/>
      <c r="GOP2" s="92"/>
      <c r="GOQ2" s="92"/>
      <c r="GOR2" s="92"/>
      <c r="GOS2" s="92"/>
      <c r="GOT2" s="92"/>
      <c r="GOU2" s="92"/>
      <c r="GOV2" s="92"/>
      <c r="GOW2" s="92"/>
      <c r="GOX2" s="92"/>
      <c r="GOY2" s="92"/>
      <c r="GOZ2" s="92"/>
      <c r="GPA2" s="92"/>
      <c r="GPB2" s="92"/>
      <c r="GPC2" s="92"/>
      <c r="GPD2" s="92"/>
      <c r="GPE2" s="92"/>
      <c r="GPF2" s="92"/>
      <c r="GPG2" s="92"/>
      <c r="GPH2" s="92"/>
      <c r="GPI2" s="92"/>
      <c r="GPJ2" s="92"/>
      <c r="GPK2" s="92"/>
      <c r="GPL2" s="92"/>
      <c r="GPM2" s="92"/>
      <c r="GPN2" s="92"/>
      <c r="GPO2" s="92"/>
      <c r="GPP2" s="92"/>
      <c r="GPQ2" s="92"/>
      <c r="GPR2" s="92"/>
      <c r="GPS2" s="92"/>
      <c r="GPT2" s="92"/>
      <c r="GPU2" s="92"/>
      <c r="GPV2" s="92"/>
      <c r="GPW2" s="92"/>
      <c r="GPX2" s="92"/>
      <c r="GPY2" s="92"/>
      <c r="GPZ2" s="92"/>
      <c r="GQA2" s="92"/>
      <c r="GQB2" s="92"/>
      <c r="GQC2" s="92"/>
      <c r="GQD2" s="92"/>
      <c r="GQE2" s="92"/>
      <c r="GQF2" s="92"/>
      <c r="GQG2" s="92"/>
      <c r="GQH2" s="92"/>
      <c r="GQI2" s="92"/>
      <c r="GQJ2" s="92"/>
      <c r="GQK2" s="92"/>
      <c r="GQL2" s="92"/>
      <c r="GQM2" s="92"/>
      <c r="GQN2" s="92"/>
      <c r="GQO2" s="92"/>
      <c r="GQP2" s="92"/>
      <c r="GQQ2" s="92"/>
      <c r="GQR2" s="92"/>
      <c r="GQS2" s="92"/>
      <c r="GQT2" s="92"/>
      <c r="GQU2" s="92"/>
      <c r="GQV2" s="92"/>
      <c r="GQW2" s="92"/>
      <c r="GQX2" s="92"/>
      <c r="GQY2" s="92"/>
      <c r="GQZ2" s="92"/>
      <c r="GRA2" s="92"/>
      <c r="GRB2" s="92"/>
      <c r="GRC2" s="92"/>
      <c r="GRD2" s="92"/>
      <c r="GRE2" s="92"/>
      <c r="GRF2" s="92"/>
      <c r="GRG2" s="92"/>
      <c r="GRH2" s="92"/>
      <c r="GRI2" s="92"/>
      <c r="GRJ2" s="92"/>
      <c r="GRK2" s="92"/>
      <c r="GRL2" s="92"/>
      <c r="GRM2" s="92"/>
      <c r="GRN2" s="92"/>
      <c r="GRO2" s="92"/>
      <c r="GRP2" s="92"/>
      <c r="GRQ2" s="92"/>
      <c r="GRR2" s="92"/>
      <c r="GRS2" s="92"/>
      <c r="GRT2" s="92"/>
      <c r="GRU2" s="92"/>
      <c r="GRV2" s="92"/>
      <c r="GRW2" s="92"/>
      <c r="GRX2" s="92"/>
      <c r="GRY2" s="92"/>
      <c r="GRZ2" s="92"/>
      <c r="GSA2" s="92"/>
      <c r="GSB2" s="92"/>
      <c r="GSC2" s="92"/>
      <c r="GSD2" s="92"/>
      <c r="GSE2" s="92"/>
      <c r="GSF2" s="92"/>
      <c r="GSG2" s="92"/>
      <c r="GSH2" s="92"/>
      <c r="GSI2" s="92"/>
      <c r="GSJ2" s="92"/>
      <c r="GSK2" s="92"/>
      <c r="GSL2" s="92"/>
      <c r="GSM2" s="92"/>
      <c r="GSN2" s="92"/>
      <c r="GSO2" s="92"/>
      <c r="GSP2" s="92"/>
      <c r="GSQ2" s="92"/>
      <c r="GSR2" s="92"/>
      <c r="GSS2" s="92"/>
      <c r="GST2" s="92"/>
      <c r="GSU2" s="92"/>
      <c r="GSV2" s="92"/>
      <c r="GSW2" s="92"/>
      <c r="GSX2" s="92"/>
      <c r="GSY2" s="92"/>
      <c r="GSZ2" s="92"/>
      <c r="GTA2" s="92"/>
      <c r="GTB2" s="92"/>
      <c r="GTC2" s="92"/>
      <c r="GTD2" s="92"/>
      <c r="GTE2" s="92"/>
      <c r="GTF2" s="92"/>
      <c r="GTG2" s="92"/>
      <c r="GTH2" s="92"/>
      <c r="GTI2" s="92"/>
      <c r="GTJ2" s="92"/>
      <c r="GTK2" s="92"/>
      <c r="GTL2" s="92"/>
      <c r="GTM2" s="92"/>
      <c r="GTN2" s="92"/>
      <c r="GTO2" s="92"/>
      <c r="GTP2" s="92"/>
      <c r="GTQ2" s="92"/>
      <c r="GTR2" s="92"/>
      <c r="GTS2" s="92"/>
      <c r="GTT2" s="92"/>
      <c r="GTU2" s="92"/>
      <c r="GTV2" s="92"/>
      <c r="GTW2" s="92"/>
      <c r="GTX2" s="92"/>
      <c r="GTY2" s="92"/>
      <c r="GTZ2" s="92"/>
      <c r="GUA2" s="92"/>
      <c r="GUB2" s="92"/>
      <c r="GUC2" s="92"/>
      <c r="GUD2" s="92"/>
      <c r="GUE2" s="92"/>
      <c r="GUF2" s="92"/>
      <c r="GUG2" s="92"/>
      <c r="GUH2" s="92"/>
      <c r="GUI2" s="92"/>
      <c r="GUJ2" s="92"/>
      <c r="GUK2" s="92"/>
      <c r="GUL2" s="92"/>
      <c r="GUM2" s="92"/>
      <c r="GUN2" s="92"/>
      <c r="GUO2" s="92"/>
      <c r="GUP2" s="92"/>
      <c r="GUQ2" s="92"/>
      <c r="GUR2" s="92"/>
      <c r="GUS2" s="92"/>
      <c r="GUT2" s="92"/>
      <c r="GUU2" s="92"/>
      <c r="GUV2" s="92"/>
      <c r="GUW2" s="92"/>
      <c r="GUX2" s="92"/>
      <c r="GUY2" s="92"/>
      <c r="GUZ2" s="92"/>
      <c r="GVA2" s="92"/>
      <c r="GVB2" s="92"/>
      <c r="GVC2" s="92"/>
      <c r="GVD2" s="92"/>
      <c r="GVE2" s="92"/>
      <c r="GVF2" s="92"/>
      <c r="GVG2" s="92"/>
      <c r="GVH2" s="92"/>
      <c r="GVI2" s="92"/>
      <c r="GVJ2" s="92"/>
      <c r="GVK2" s="92"/>
      <c r="GVL2" s="92"/>
      <c r="GVM2" s="92"/>
      <c r="GVN2" s="92"/>
      <c r="GVO2" s="92"/>
      <c r="GVP2" s="92"/>
      <c r="GVQ2" s="92"/>
      <c r="GVR2" s="92"/>
      <c r="GVS2" s="92"/>
      <c r="GVT2" s="92"/>
      <c r="GVU2" s="92"/>
      <c r="GVV2" s="92"/>
      <c r="GVW2" s="92"/>
      <c r="GVX2" s="92"/>
      <c r="GVY2" s="92"/>
      <c r="GVZ2" s="92"/>
      <c r="GWA2" s="92"/>
      <c r="GWB2" s="92"/>
      <c r="GWC2" s="92"/>
      <c r="GWD2" s="92"/>
      <c r="GWE2" s="92"/>
      <c r="GWF2" s="92"/>
      <c r="GWG2" s="92"/>
      <c r="GWH2" s="92"/>
      <c r="GWI2" s="92"/>
      <c r="GWJ2" s="92"/>
      <c r="GWK2" s="92"/>
      <c r="GWL2" s="92"/>
      <c r="GWM2" s="92"/>
      <c r="GWN2" s="92"/>
      <c r="GWO2" s="92"/>
      <c r="GWP2" s="92"/>
      <c r="GWQ2" s="92"/>
      <c r="GWR2" s="92"/>
      <c r="GWS2" s="92"/>
      <c r="GWT2" s="92"/>
      <c r="GWU2" s="92"/>
      <c r="GWV2" s="92"/>
      <c r="GWW2" s="92"/>
      <c r="GWX2" s="92"/>
      <c r="GWY2" s="92"/>
      <c r="GWZ2" s="92"/>
      <c r="GXA2" s="92"/>
      <c r="GXB2" s="92"/>
      <c r="GXC2" s="92"/>
      <c r="GXD2" s="92"/>
      <c r="GXE2" s="92"/>
      <c r="GXF2" s="92"/>
      <c r="GXG2" s="92"/>
      <c r="GXH2" s="92"/>
      <c r="GXI2" s="92"/>
      <c r="GXJ2" s="92"/>
      <c r="GXK2" s="92"/>
      <c r="GXL2" s="92"/>
      <c r="GXM2" s="92"/>
      <c r="GXN2" s="92"/>
      <c r="GXO2" s="92"/>
      <c r="GXP2" s="92"/>
      <c r="GXQ2" s="92"/>
      <c r="GXR2" s="92"/>
      <c r="GXS2" s="92"/>
      <c r="GXT2" s="92"/>
      <c r="GXU2" s="92"/>
      <c r="GXV2" s="92"/>
      <c r="GXW2" s="92"/>
      <c r="GXX2" s="92"/>
      <c r="GXY2" s="92"/>
      <c r="GXZ2" s="92"/>
      <c r="GYA2" s="92"/>
      <c r="GYB2" s="92"/>
      <c r="GYC2" s="92"/>
      <c r="GYD2" s="92"/>
      <c r="GYE2" s="92"/>
      <c r="GYF2" s="92"/>
      <c r="GYG2" s="92"/>
      <c r="GYH2" s="92"/>
      <c r="GYI2" s="92"/>
      <c r="GYJ2" s="92"/>
      <c r="GYK2" s="92"/>
      <c r="GYL2" s="92"/>
      <c r="GYM2" s="92"/>
      <c r="GYN2" s="92"/>
      <c r="GYO2" s="92"/>
      <c r="GYP2" s="92"/>
      <c r="GYQ2" s="92"/>
      <c r="GYR2" s="92"/>
      <c r="GYS2" s="92"/>
      <c r="GYT2" s="92"/>
      <c r="GYU2" s="92"/>
      <c r="GYV2" s="92"/>
      <c r="GYW2" s="92"/>
      <c r="GYX2" s="92"/>
      <c r="GYY2" s="92"/>
      <c r="GYZ2" s="92"/>
      <c r="GZA2" s="92"/>
      <c r="GZB2" s="92"/>
      <c r="GZC2" s="92"/>
      <c r="GZD2" s="92"/>
      <c r="GZE2" s="92"/>
      <c r="GZF2" s="92"/>
      <c r="GZG2" s="92"/>
      <c r="GZH2" s="92"/>
      <c r="GZI2" s="92"/>
      <c r="GZJ2" s="92"/>
      <c r="GZK2" s="92"/>
      <c r="GZL2" s="92"/>
      <c r="GZM2" s="92"/>
      <c r="GZN2" s="92"/>
      <c r="GZO2" s="92"/>
      <c r="GZP2" s="92"/>
      <c r="GZQ2" s="92"/>
      <c r="GZR2" s="92"/>
      <c r="GZS2" s="92"/>
      <c r="GZT2" s="92"/>
      <c r="GZU2" s="92"/>
      <c r="GZV2" s="92"/>
      <c r="GZW2" s="92"/>
      <c r="GZX2" s="92"/>
      <c r="GZY2" s="92"/>
      <c r="GZZ2" s="92"/>
      <c r="HAA2" s="92"/>
      <c r="HAB2" s="92"/>
      <c r="HAC2" s="92"/>
      <c r="HAD2" s="92"/>
      <c r="HAE2" s="92"/>
      <c r="HAF2" s="92"/>
      <c r="HAG2" s="92"/>
      <c r="HAH2" s="92"/>
      <c r="HAI2" s="92"/>
      <c r="HAJ2" s="92"/>
      <c r="HAK2" s="92"/>
      <c r="HAL2" s="92"/>
      <c r="HAM2" s="92"/>
      <c r="HAN2" s="92"/>
      <c r="HAO2" s="92"/>
      <c r="HAP2" s="92"/>
      <c r="HAQ2" s="92"/>
      <c r="HAR2" s="92"/>
      <c r="HAS2" s="92"/>
      <c r="HAT2" s="92"/>
      <c r="HAU2" s="92"/>
      <c r="HAV2" s="92"/>
      <c r="HAW2" s="92"/>
      <c r="HAX2" s="92"/>
      <c r="HAY2" s="92"/>
      <c r="HAZ2" s="92"/>
      <c r="HBA2" s="92"/>
      <c r="HBB2" s="92"/>
      <c r="HBC2" s="92"/>
      <c r="HBD2" s="92"/>
      <c r="HBE2" s="92"/>
      <c r="HBF2" s="92"/>
      <c r="HBG2" s="92"/>
      <c r="HBH2" s="92"/>
      <c r="HBI2" s="92"/>
      <c r="HBJ2" s="92"/>
      <c r="HBK2" s="92"/>
      <c r="HBL2" s="92"/>
      <c r="HBM2" s="92"/>
      <c r="HBN2" s="92"/>
      <c r="HBO2" s="92"/>
      <c r="HBP2" s="92"/>
      <c r="HBQ2" s="92"/>
      <c r="HBR2" s="92"/>
      <c r="HBS2" s="92"/>
      <c r="HBT2" s="92"/>
      <c r="HBU2" s="92"/>
      <c r="HBV2" s="92"/>
      <c r="HBW2" s="92"/>
      <c r="HBX2" s="92"/>
      <c r="HBY2" s="92"/>
      <c r="HBZ2" s="92"/>
      <c r="HCA2" s="92"/>
      <c r="HCB2" s="92"/>
      <c r="HCC2" s="92"/>
      <c r="HCD2" s="92"/>
      <c r="HCE2" s="92"/>
      <c r="HCF2" s="92"/>
      <c r="HCG2" s="92"/>
      <c r="HCH2" s="92"/>
      <c r="HCI2" s="92"/>
      <c r="HCJ2" s="92"/>
      <c r="HCK2" s="92"/>
      <c r="HCL2" s="92"/>
      <c r="HCM2" s="92"/>
      <c r="HCN2" s="92"/>
      <c r="HCO2" s="92"/>
      <c r="HCP2" s="92"/>
      <c r="HCQ2" s="92"/>
      <c r="HCR2" s="92"/>
      <c r="HCS2" s="92"/>
      <c r="HCT2" s="92"/>
      <c r="HCU2" s="92"/>
      <c r="HCV2" s="92"/>
      <c r="HCW2" s="92"/>
      <c r="HCX2" s="92"/>
      <c r="HCY2" s="92"/>
      <c r="HCZ2" s="92"/>
      <c r="HDA2" s="92"/>
      <c r="HDB2" s="92"/>
      <c r="HDC2" s="92"/>
      <c r="HDD2" s="92"/>
      <c r="HDE2" s="92"/>
      <c r="HDF2" s="92"/>
      <c r="HDG2" s="92"/>
      <c r="HDH2" s="92"/>
      <c r="HDI2" s="92"/>
      <c r="HDJ2" s="92"/>
      <c r="HDK2" s="92"/>
      <c r="HDL2" s="92"/>
      <c r="HDM2" s="92"/>
      <c r="HDN2" s="92"/>
      <c r="HDO2" s="92"/>
      <c r="HDP2" s="92"/>
      <c r="HDQ2" s="92"/>
      <c r="HDR2" s="92"/>
      <c r="HDS2" s="92"/>
      <c r="HDT2" s="92"/>
      <c r="HDU2" s="92"/>
      <c r="HDV2" s="92"/>
      <c r="HDW2" s="92"/>
      <c r="HDX2" s="92"/>
      <c r="HDY2" s="92"/>
      <c r="HDZ2" s="92"/>
      <c r="HEA2" s="92"/>
      <c r="HEB2" s="92"/>
      <c r="HEC2" s="92"/>
      <c r="HED2" s="92"/>
      <c r="HEE2" s="92"/>
      <c r="HEF2" s="92"/>
      <c r="HEG2" s="92"/>
      <c r="HEH2" s="92"/>
      <c r="HEI2" s="92"/>
      <c r="HEJ2" s="92"/>
      <c r="HEK2" s="92"/>
      <c r="HEL2" s="92"/>
      <c r="HEM2" s="92"/>
      <c r="HEN2" s="92"/>
      <c r="HEO2" s="92"/>
      <c r="HEP2" s="92"/>
      <c r="HEQ2" s="92"/>
      <c r="HER2" s="92"/>
      <c r="HES2" s="92"/>
      <c r="HET2" s="92"/>
      <c r="HEU2" s="92"/>
      <c r="HEV2" s="92"/>
      <c r="HEW2" s="92"/>
      <c r="HEX2" s="92"/>
      <c r="HEY2" s="92"/>
      <c r="HEZ2" s="92"/>
      <c r="HFA2" s="92"/>
      <c r="HFB2" s="92"/>
      <c r="HFC2" s="92"/>
      <c r="HFD2" s="92"/>
      <c r="HFE2" s="92"/>
      <c r="HFF2" s="92"/>
      <c r="HFG2" s="92"/>
      <c r="HFH2" s="92"/>
      <c r="HFI2" s="92"/>
      <c r="HFJ2" s="92"/>
      <c r="HFK2" s="92"/>
      <c r="HFL2" s="92"/>
      <c r="HFM2" s="92"/>
      <c r="HFN2" s="92"/>
      <c r="HFO2" s="92"/>
      <c r="HFP2" s="92"/>
      <c r="HFQ2" s="92"/>
      <c r="HFR2" s="92"/>
      <c r="HFS2" s="92"/>
      <c r="HFT2" s="92"/>
      <c r="HFU2" s="92"/>
      <c r="HFV2" s="92"/>
      <c r="HFW2" s="92"/>
      <c r="HFX2" s="92"/>
      <c r="HFY2" s="92"/>
      <c r="HFZ2" s="92"/>
      <c r="HGA2" s="92"/>
      <c r="HGB2" s="92"/>
      <c r="HGC2" s="92"/>
      <c r="HGD2" s="92"/>
      <c r="HGE2" s="92"/>
      <c r="HGF2" s="92"/>
      <c r="HGG2" s="92"/>
      <c r="HGH2" s="92"/>
      <c r="HGI2" s="92"/>
      <c r="HGJ2" s="92"/>
      <c r="HGK2" s="92"/>
      <c r="HGL2" s="92"/>
      <c r="HGM2" s="92"/>
      <c r="HGN2" s="92"/>
      <c r="HGO2" s="92"/>
      <c r="HGP2" s="92"/>
      <c r="HGQ2" s="92"/>
      <c r="HGR2" s="92"/>
      <c r="HGS2" s="92"/>
      <c r="HGT2" s="92"/>
      <c r="HGU2" s="92"/>
      <c r="HGV2" s="92"/>
      <c r="HGW2" s="92"/>
      <c r="HGX2" s="92"/>
      <c r="HGY2" s="92"/>
      <c r="HGZ2" s="92"/>
      <c r="HHA2" s="92"/>
      <c r="HHB2" s="92"/>
      <c r="HHC2" s="92"/>
      <c r="HHD2" s="92"/>
      <c r="HHE2" s="92"/>
      <c r="HHF2" s="92"/>
      <c r="HHG2" s="92"/>
      <c r="HHH2" s="92"/>
      <c r="HHI2" s="92"/>
      <c r="HHJ2" s="92"/>
      <c r="HHK2" s="92"/>
      <c r="HHL2" s="92"/>
      <c r="HHM2" s="92"/>
      <c r="HHN2" s="92"/>
      <c r="HHO2" s="92"/>
      <c r="HHP2" s="92"/>
      <c r="HHQ2" s="92"/>
      <c r="HHR2" s="92"/>
      <c r="HHS2" s="92"/>
      <c r="HHT2" s="92"/>
      <c r="HHU2" s="92"/>
      <c r="HHV2" s="92"/>
      <c r="HHW2" s="92"/>
      <c r="HHX2" s="92"/>
      <c r="HHY2" s="92"/>
      <c r="HHZ2" s="92"/>
      <c r="HIA2" s="92"/>
      <c r="HIB2" s="92"/>
      <c r="HIC2" s="92"/>
      <c r="HID2" s="92"/>
      <c r="HIE2" s="92"/>
      <c r="HIF2" s="92"/>
      <c r="HIG2" s="92"/>
      <c r="HIH2" s="92"/>
      <c r="HII2" s="92"/>
      <c r="HIJ2" s="92"/>
      <c r="HIK2" s="92"/>
      <c r="HIL2" s="92"/>
      <c r="HIM2" s="92"/>
      <c r="HIN2" s="92"/>
      <c r="HIO2" s="92"/>
      <c r="HIP2" s="92"/>
      <c r="HIQ2" s="92"/>
      <c r="HIR2" s="92"/>
      <c r="HIS2" s="92"/>
      <c r="HIT2" s="92"/>
      <c r="HIU2" s="92"/>
      <c r="HIV2" s="92"/>
      <c r="HIW2" s="92"/>
      <c r="HIX2" s="92"/>
      <c r="HIY2" s="92"/>
      <c r="HIZ2" s="92"/>
      <c r="HJA2" s="92"/>
      <c r="HJB2" s="92"/>
      <c r="HJC2" s="92"/>
      <c r="HJD2" s="92"/>
      <c r="HJE2" s="92"/>
      <c r="HJF2" s="92"/>
      <c r="HJG2" s="92"/>
      <c r="HJH2" s="92"/>
      <c r="HJI2" s="92"/>
      <c r="HJJ2" s="92"/>
      <c r="HJK2" s="92"/>
      <c r="HJL2" s="92"/>
      <c r="HJM2" s="92"/>
      <c r="HJN2" s="92"/>
      <c r="HJO2" s="92"/>
      <c r="HJP2" s="92"/>
      <c r="HJQ2" s="92"/>
      <c r="HJR2" s="92"/>
      <c r="HJS2" s="92"/>
      <c r="HJT2" s="92"/>
      <c r="HJU2" s="92"/>
      <c r="HJV2" s="92"/>
      <c r="HJW2" s="92"/>
      <c r="HJX2" s="92"/>
      <c r="HJY2" s="92"/>
      <c r="HJZ2" s="92"/>
      <c r="HKA2" s="92"/>
      <c r="HKB2" s="92"/>
      <c r="HKC2" s="92"/>
      <c r="HKD2" s="92"/>
      <c r="HKE2" s="92"/>
      <c r="HKF2" s="92"/>
      <c r="HKG2" s="92"/>
      <c r="HKH2" s="92"/>
      <c r="HKI2" s="92"/>
      <c r="HKJ2" s="92"/>
      <c r="HKK2" s="92"/>
      <c r="HKL2" s="92"/>
      <c r="HKM2" s="92"/>
      <c r="HKN2" s="92"/>
      <c r="HKO2" s="92"/>
      <c r="HKP2" s="92"/>
      <c r="HKQ2" s="92"/>
      <c r="HKR2" s="92"/>
      <c r="HKS2" s="92"/>
      <c r="HKT2" s="92"/>
      <c r="HKU2" s="92"/>
      <c r="HKV2" s="92"/>
      <c r="HKW2" s="92"/>
      <c r="HKX2" s="92"/>
      <c r="HKY2" s="92"/>
      <c r="HKZ2" s="92"/>
      <c r="HLA2" s="92"/>
      <c r="HLB2" s="92"/>
      <c r="HLC2" s="92"/>
      <c r="HLD2" s="92"/>
      <c r="HLE2" s="92"/>
      <c r="HLF2" s="92"/>
      <c r="HLG2" s="92"/>
      <c r="HLH2" s="92"/>
      <c r="HLI2" s="92"/>
      <c r="HLJ2" s="92"/>
      <c r="HLK2" s="92"/>
      <c r="HLL2" s="92"/>
      <c r="HLM2" s="92"/>
      <c r="HLN2" s="92"/>
      <c r="HLO2" s="92"/>
      <c r="HLP2" s="92"/>
      <c r="HLQ2" s="92"/>
      <c r="HLR2" s="92"/>
      <c r="HLS2" s="92"/>
      <c r="HLT2" s="92"/>
      <c r="HLU2" s="92"/>
      <c r="HLV2" s="92"/>
      <c r="HLW2" s="92"/>
      <c r="HLX2" s="92"/>
      <c r="HLY2" s="92"/>
      <c r="HLZ2" s="92"/>
      <c r="HMA2" s="92"/>
      <c r="HMB2" s="92"/>
      <c r="HMC2" s="92"/>
      <c r="HMD2" s="92"/>
      <c r="HME2" s="92"/>
      <c r="HMF2" s="92"/>
      <c r="HMG2" s="92"/>
      <c r="HMH2" s="92"/>
      <c r="HMI2" s="92"/>
      <c r="HMJ2" s="92"/>
      <c r="HMK2" s="92"/>
      <c r="HML2" s="92"/>
      <c r="HMM2" s="92"/>
      <c r="HMN2" s="92"/>
      <c r="HMO2" s="92"/>
      <c r="HMP2" s="92"/>
      <c r="HMQ2" s="92"/>
      <c r="HMR2" s="92"/>
      <c r="HMS2" s="92"/>
      <c r="HMT2" s="92"/>
      <c r="HMU2" s="92"/>
      <c r="HMV2" s="92"/>
      <c r="HMW2" s="92"/>
      <c r="HMX2" s="92"/>
      <c r="HMY2" s="92"/>
      <c r="HMZ2" s="92"/>
      <c r="HNA2" s="92"/>
      <c r="HNB2" s="92"/>
      <c r="HNC2" s="92"/>
      <c r="HND2" s="92"/>
      <c r="HNE2" s="92"/>
      <c r="HNF2" s="92"/>
      <c r="HNG2" s="92"/>
      <c r="HNH2" s="92"/>
      <c r="HNI2" s="92"/>
      <c r="HNJ2" s="92"/>
      <c r="HNK2" s="92"/>
      <c r="HNL2" s="92"/>
      <c r="HNM2" s="92"/>
      <c r="HNN2" s="92"/>
      <c r="HNO2" s="92"/>
      <c r="HNP2" s="92"/>
      <c r="HNQ2" s="92"/>
      <c r="HNR2" s="92"/>
      <c r="HNS2" s="92"/>
      <c r="HNT2" s="92"/>
      <c r="HNU2" s="92"/>
      <c r="HNV2" s="92"/>
      <c r="HNW2" s="92"/>
      <c r="HNX2" s="92"/>
      <c r="HNY2" s="92"/>
      <c r="HNZ2" s="92"/>
      <c r="HOA2" s="92"/>
      <c r="HOB2" s="92"/>
      <c r="HOC2" s="92"/>
      <c r="HOD2" s="92"/>
      <c r="HOE2" s="92"/>
      <c r="HOF2" s="92"/>
      <c r="HOG2" s="92"/>
      <c r="HOH2" s="92"/>
      <c r="HOI2" s="92"/>
      <c r="HOJ2" s="92"/>
      <c r="HOK2" s="92"/>
      <c r="HOL2" s="92"/>
      <c r="HOM2" s="92"/>
      <c r="HON2" s="92"/>
      <c r="HOO2" s="92"/>
      <c r="HOP2" s="92"/>
      <c r="HOQ2" s="92"/>
      <c r="HOR2" s="92"/>
      <c r="HOS2" s="92"/>
      <c r="HOT2" s="92"/>
      <c r="HOU2" s="92"/>
      <c r="HOV2" s="92"/>
      <c r="HOW2" s="92"/>
      <c r="HOX2" s="92"/>
      <c r="HOY2" s="92"/>
      <c r="HOZ2" s="92"/>
      <c r="HPA2" s="92"/>
      <c r="HPB2" s="92"/>
      <c r="HPC2" s="92"/>
      <c r="HPD2" s="92"/>
      <c r="HPE2" s="92"/>
      <c r="HPF2" s="92"/>
      <c r="HPG2" s="92"/>
      <c r="HPH2" s="92"/>
      <c r="HPI2" s="92"/>
      <c r="HPJ2" s="92"/>
      <c r="HPK2" s="92"/>
      <c r="HPL2" s="92"/>
      <c r="HPM2" s="92"/>
      <c r="HPN2" s="92"/>
      <c r="HPO2" s="92"/>
      <c r="HPP2" s="92"/>
      <c r="HPQ2" s="92"/>
      <c r="HPR2" s="92"/>
      <c r="HPS2" s="92"/>
      <c r="HPT2" s="92"/>
      <c r="HPU2" s="92"/>
      <c r="HPV2" s="92"/>
      <c r="HPW2" s="92"/>
      <c r="HPX2" s="92"/>
      <c r="HPY2" s="92"/>
      <c r="HPZ2" s="92"/>
      <c r="HQA2" s="92"/>
      <c r="HQB2" s="92"/>
      <c r="HQC2" s="92"/>
      <c r="HQD2" s="92"/>
      <c r="HQE2" s="92"/>
      <c r="HQF2" s="92"/>
      <c r="HQG2" s="92"/>
      <c r="HQH2" s="92"/>
      <c r="HQI2" s="92"/>
      <c r="HQJ2" s="92"/>
      <c r="HQK2" s="92"/>
      <c r="HQL2" s="92"/>
      <c r="HQM2" s="92"/>
      <c r="HQN2" s="92"/>
      <c r="HQO2" s="92"/>
      <c r="HQP2" s="92"/>
      <c r="HQQ2" s="92"/>
      <c r="HQR2" s="92"/>
      <c r="HQS2" s="92"/>
      <c r="HQT2" s="92"/>
      <c r="HQU2" s="92"/>
      <c r="HQV2" s="92"/>
      <c r="HQW2" s="92"/>
      <c r="HQX2" s="92"/>
      <c r="HQY2" s="92"/>
      <c r="HQZ2" s="92"/>
      <c r="HRA2" s="92"/>
      <c r="HRB2" s="92"/>
      <c r="HRC2" s="92"/>
      <c r="HRD2" s="92"/>
      <c r="HRE2" s="92"/>
      <c r="HRF2" s="92"/>
      <c r="HRG2" s="92"/>
      <c r="HRH2" s="92"/>
      <c r="HRI2" s="92"/>
      <c r="HRJ2" s="92"/>
      <c r="HRK2" s="92"/>
      <c r="HRL2" s="92"/>
      <c r="HRM2" s="92"/>
      <c r="HRN2" s="92"/>
      <c r="HRO2" s="92"/>
      <c r="HRP2" s="92"/>
      <c r="HRQ2" s="92"/>
      <c r="HRR2" s="92"/>
      <c r="HRS2" s="92"/>
      <c r="HRT2" s="92"/>
      <c r="HRU2" s="92"/>
      <c r="HRV2" s="92"/>
      <c r="HRW2" s="92"/>
      <c r="HRX2" s="92"/>
      <c r="HRY2" s="92"/>
      <c r="HRZ2" s="92"/>
      <c r="HSA2" s="92"/>
      <c r="HSB2" s="92"/>
      <c r="HSC2" s="92"/>
      <c r="HSD2" s="92"/>
      <c r="HSE2" s="92"/>
      <c r="HSF2" s="92"/>
      <c r="HSG2" s="92"/>
      <c r="HSH2" s="92"/>
      <c r="HSI2" s="92"/>
      <c r="HSJ2" s="92"/>
      <c r="HSK2" s="92"/>
      <c r="HSL2" s="92"/>
      <c r="HSM2" s="92"/>
      <c r="HSN2" s="92"/>
      <c r="HSO2" s="92"/>
      <c r="HSP2" s="92"/>
      <c r="HSQ2" s="92"/>
      <c r="HSR2" s="92"/>
      <c r="HSS2" s="92"/>
      <c r="HST2" s="92"/>
      <c r="HSU2" s="92"/>
      <c r="HSV2" s="92"/>
      <c r="HSW2" s="92"/>
      <c r="HSX2" s="92"/>
      <c r="HSY2" s="92"/>
      <c r="HSZ2" s="92"/>
      <c r="HTA2" s="92"/>
      <c r="HTB2" s="92"/>
      <c r="HTC2" s="92"/>
      <c r="HTD2" s="92"/>
      <c r="HTE2" s="92"/>
      <c r="HTF2" s="92"/>
      <c r="HTG2" s="92"/>
      <c r="HTH2" s="92"/>
      <c r="HTI2" s="92"/>
      <c r="HTJ2" s="92"/>
      <c r="HTK2" s="92"/>
      <c r="HTL2" s="92"/>
      <c r="HTM2" s="92"/>
      <c r="HTN2" s="92"/>
      <c r="HTO2" s="92"/>
      <c r="HTP2" s="92"/>
      <c r="HTQ2" s="92"/>
      <c r="HTR2" s="92"/>
      <c r="HTS2" s="92"/>
      <c r="HTT2" s="92"/>
      <c r="HTU2" s="92"/>
      <c r="HTV2" s="92"/>
      <c r="HTW2" s="92"/>
      <c r="HTX2" s="92"/>
      <c r="HTY2" s="92"/>
      <c r="HTZ2" s="92"/>
      <c r="HUA2" s="92"/>
      <c r="HUB2" s="92"/>
      <c r="HUC2" s="92"/>
      <c r="HUD2" s="92"/>
      <c r="HUE2" s="92"/>
      <c r="HUF2" s="92"/>
      <c r="HUG2" s="92"/>
      <c r="HUH2" s="92"/>
      <c r="HUI2" s="92"/>
      <c r="HUJ2" s="92"/>
      <c r="HUK2" s="92"/>
      <c r="HUL2" s="92"/>
      <c r="HUM2" s="92"/>
      <c r="HUN2" s="92"/>
      <c r="HUO2" s="92"/>
      <c r="HUP2" s="92"/>
      <c r="HUQ2" s="92"/>
      <c r="HUR2" s="92"/>
      <c r="HUS2" s="92"/>
      <c r="HUT2" s="92"/>
      <c r="HUU2" s="92"/>
      <c r="HUV2" s="92"/>
      <c r="HUW2" s="92"/>
      <c r="HUX2" s="92"/>
      <c r="HUY2" s="92"/>
      <c r="HUZ2" s="92"/>
      <c r="HVA2" s="92"/>
      <c r="HVB2" s="92"/>
      <c r="HVC2" s="92"/>
      <c r="HVD2" s="92"/>
      <c r="HVE2" s="92"/>
      <c r="HVF2" s="92"/>
      <c r="HVG2" s="92"/>
      <c r="HVH2" s="92"/>
      <c r="HVI2" s="92"/>
      <c r="HVJ2" s="92"/>
      <c r="HVK2" s="92"/>
      <c r="HVL2" s="92"/>
      <c r="HVM2" s="92"/>
      <c r="HVN2" s="92"/>
      <c r="HVO2" s="92"/>
      <c r="HVP2" s="92"/>
      <c r="HVQ2" s="92"/>
      <c r="HVR2" s="92"/>
      <c r="HVS2" s="92"/>
      <c r="HVT2" s="92"/>
      <c r="HVU2" s="92"/>
      <c r="HVV2" s="92"/>
      <c r="HVW2" s="92"/>
      <c r="HVX2" s="92"/>
      <c r="HVY2" s="92"/>
      <c r="HVZ2" s="92"/>
      <c r="HWA2" s="92"/>
      <c r="HWB2" s="92"/>
      <c r="HWC2" s="92"/>
      <c r="HWD2" s="92"/>
      <c r="HWE2" s="92"/>
      <c r="HWF2" s="92"/>
      <c r="HWG2" s="92"/>
      <c r="HWH2" s="92"/>
      <c r="HWI2" s="92"/>
      <c r="HWJ2" s="92"/>
      <c r="HWK2" s="92"/>
      <c r="HWL2" s="92"/>
      <c r="HWM2" s="92"/>
      <c r="HWN2" s="92"/>
      <c r="HWO2" s="92"/>
      <c r="HWP2" s="92"/>
      <c r="HWQ2" s="92"/>
      <c r="HWR2" s="92"/>
      <c r="HWS2" s="92"/>
      <c r="HWT2" s="92"/>
      <c r="HWU2" s="92"/>
      <c r="HWV2" s="92"/>
      <c r="HWW2" s="92"/>
      <c r="HWX2" s="92"/>
      <c r="HWY2" s="92"/>
      <c r="HWZ2" s="92"/>
      <c r="HXA2" s="92"/>
      <c r="HXB2" s="92"/>
      <c r="HXC2" s="92"/>
      <c r="HXD2" s="92"/>
      <c r="HXE2" s="92"/>
      <c r="HXF2" s="92"/>
      <c r="HXG2" s="92"/>
      <c r="HXH2" s="92"/>
      <c r="HXI2" s="92"/>
      <c r="HXJ2" s="92"/>
      <c r="HXK2" s="92"/>
      <c r="HXL2" s="92"/>
      <c r="HXM2" s="92"/>
      <c r="HXN2" s="92"/>
      <c r="HXO2" s="92"/>
      <c r="HXP2" s="92"/>
      <c r="HXQ2" s="92"/>
      <c r="HXR2" s="92"/>
      <c r="HXS2" s="92"/>
      <c r="HXT2" s="92"/>
      <c r="HXU2" s="92"/>
      <c r="HXV2" s="92"/>
      <c r="HXW2" s="92"/>
      <c r="HXX2" s="92"/>
      <c r="HXY2" s="92"/>
      <c r="HXZ2" s="92"/>
      <c r="HYA2" s="92"/>
      <c r="HYB2" s="92"/>
      <c r="HYC2" s="92"/>
      <c r="HYD2" s="92"/>
      <c r="HYE2" s="92"/>
      <c r="HYF2" s="92"/>
      <c r="HYG2" s="92"/>
      <c r="HYH2" s="92"/>
      <c r="HYI2" s="92"/>
      <c r="HYJ2" s="92"/>
      <c r="HYK2" s="92"/>
      <c r="HYL2" s="92"/>
      <c r="HYM2" s="92"/>
      <c r="HYN2" s="92"/>
      <c r="HYO2" s="92"/>
      <c r="HYP2" s="92"/>
      <c r="HYQ2" s="92"/>
      <c r="HYR2" s="92"/>
      <c r="HYS2" s="92"/>
      <c r="HYT2" s="92"/>
      <c r="HYU2" s="92"/>
      <c r="HYV2" s="92"/>
      <c r="HYW2" s="92"/>
      <c r="HYX2" s="92"/>
      <c r="HYY2" s="92"/>
      <c r="HYZ2" s="92"/>
      <c r="HZA2" s="92"/>
      <c r="HZB2" s="92"/>
      <c r="HZC2" s="92"/>
      <c r="HZD2" s="92"/>
      <c r="HZE2" s="92"/>
      <c r="HZF2" s="92"/>
      <c r="HZG2" s="92"/>
      <c r="HZH2" s="92"/>
      <c r="HZI2" s="92"/>
      <c r="HZJ2" s="92"/>
      <c r="HZK2" s="92"/>
      <c r="HZL2" s="92"/>
      <c r="HZM2" s="92"/>
      <c r="HZN2" s="92"/>
      <c r="HZO2" s="92"/>
      <c r="HZP2" s="92"/>
      <c r="HZQ2" s="92"/>
      <c r="HZR2" s="92"/>
      <c r="HZS2" s="92"/>
      <c r="HZT2" s="92"/>
      <c r="HZU2" s="92"/>
      <c r="HZV2" s="92"/>
      <c r="HZW2" s="92"/>
      <c r="HZX2" s="92"/>
      <c r="HZY2" s="92"/>
      <c r="HZZ2" s="92"/>
      <c r="IAA2" s="92"/>
      <c r="IAB2" s="92"/>
      <c r="IAC2" s="92"/>
      <c r="IAD2" s="92"/>
      <c r="IAE2" s="92"/>
      <c r="IAF2" s="92"/>
      <c r="IAG2" s="92"/>
      <c r="IAH2" s="92"/>
      <c r="IAI2" s="92"/>
      <c r="IAJ2" s="92"/>
      <c r="IAK2" s="92"/>
      <c r="IAL2" s="92"/>
      <c r="IAM2" s="92"/>
      <c r="IAN2" s="92"/>
      <c r="IAO2" s="92"/>
      <c r="IAP2" s="92"/>
      <c r="IAQ2" s="92"/>
      <c r="IAR2" s="92"/>
      <c r="IAS2" s="92"/>
      <c r="IAT2" s="92"/>
      <c r="IAU2" s="92"/>
      <c r="IAV2" s="92"/>
      <c r="IAW2" s="92"/>
      <c r="IAX2" s="92"/>
      <c r="IAY2" s="92"/>
      <c r="IAZ2" s="92"/>
      <c r="IBA2" s="92"/>
      <c r="IBB2" s="92"/>
      <c r="IBC2" s="92"/>
      <c r="IBD2" s="92"/>
      <c r="IBE2" s="92"/>
      <c r="IBF2" s="92"/>
      <c r="IBG2" s="92"/>
      <c r="IBH2" s="92"/>
      <c r="IBI2" s="92"/>
      <c r="IBJ2" s="92"/>
      <c r="IBK2" s="92"/>
      <c r="IBL2" s="92"/>
      <c r="IBM2" s="92"/>
      <c r="IBN2" s="92"/>
      <c r="IBO2" s="92"/>
      <c r="IBP2" s="92"/>
      <c r="IBQ2" s="92"/>
      <c r="IBR2" s="92"/>
      <c r="IBS2" s="92"/>
      <c r="IBT2" s="92"/>
      <c r="IBU2" s="92"/>
      <c r="IBV2" s="92"/>
      <c r="IBW2" s="92"/>
      <c r="IBX2" s="92"/>
      <c r="IBY2" s="92"/>
      <c r="IBZ2" s="92"/>
      <c r="ICA2" s="92"/>
      <c r="ICB2" s="92"/>
      <c r="ICC2" s="92"/>
      <c r="ICD2" s="92"/>
      <c r="ICE2" s="92"/>
      <c r="ICF2" s="92"/>
      <c r="ICG2" s="92"/>
      <c r="ICH2" s="92"/>
      <c r="ICI2" s="92"/>
      <c r="ICJ2" s="92"/>
      <c r="ICK2" s="92"/>
      <c r="ICL2" s="92"/>
      <c r="ICM2" s="92"/>
      <c r="ICN2" s="92"/>
      <c r="ICO2" s="92"/>
      <c r="ICP2" s="92"/>
      <c r="ICQ2" s="92"/>
      <c r="ICR2" s="92"/>
      <c r="ICS2" s="92"/>
      <c r="ICT2" s="92"/>
      <c r="ICU2" s="92"/>
      <c r="ICV2" s="92"/>
      <c r="ICW2" s="92"/>
      <c r="ICX2" s="92"/>
      <c r="ICY2" s="92"/>
      <c r="ICZ2" s="92"/>
      <c r="IDA2" s="92"/>
      <c r="IDB2" s="92"/>
      <c r="IDC2" s="92"/>
      <c r="IDD2" s="92"/>
      <c r="IDE2" s="92"/>
      <c r="IDF2" s="92"/>
      <c r="IDG2" s="92"/>
      <c r="IDH2" s="92"/>
      <c r="IDI2" s="92"/>
      <c r="IDJ2" s="92"/>
      <c r="IDK2" s="92"/>
      <c r="IDL2" s="92"/>
      <c r="IDM2" s="92"/>
      <c r="IDN2" s="92"/>
      <c r="IDO2" s="92"/>
      <c r="IDP2" s="92"/>
      <c r="IDQ2" s="92"/>
      <c r="IDR2" s="92"/>
      <c r="IDS2" s="92"/>
      <c r="IDT2" s="92"/>
      <c r="IDU2" s="92"/>
      <c r="IDV2" s="92"/>
      <c r="IDW2" s="92"/>
      <c r="IDX2" s="92"/>
      <c r="IDY2" s="92"/>
      <c r="IDZ2" s="92"/>
      <c r="IEA2" s="92"/>
      <c r="IEB2" s="92"/>
      <c r="IEC2" s="92"/>
      <c r="IED2" s="92"/>
      <c r="IEE2" s="92"/>
      <c r="IEF2" s="92"/>
      <c r="IEG2" s="92"/>
      <c r="IEH2" s="92"/>
      <c r="IEI2" s="92"/>
      <c r="IEJ2" s="92"/>
      <c r="IEK2" s="92"/>
      <c r="IEL2" s="92"/>
      <c r="IEM2" s="92"/>
      <c r="IEN2" s="92"/>
      <c r="IEO2" s="92"/>
      <c r="IEP2" s="92"/>
      <c r="IEQ2" s="92"/>
      <c r="IER2" s="92"/>
      <c r="IES2" s="92"/>
      <c r="IET2" s="92"/>
      <c r="IEU2" s="92"/>
      <c r="IEV2" s="92"/>
      <c r="IEW2" s="92"/>
      <c r="IEX2" s="92"/>
      <c r="IEY2" s="92"/>
      <c r="IEZ2" s="92"/>
      <c r="IFA2" s="92"/>
      <c r="IFB2" s="92"/>
      <c r="IFC2" s="92"/>
      <c r="IFD2" s="92"/>
      <c r="IFE2" s="92"/>
      <c r="IFF2" s="92"/>
      <c r="IFG2" s="92"/>
      <c r="IFH2" s="92"/>
      <c r="IFI2" s="92"/>
      <c r="IFJ2" s="92"/>
      <c r="IFK2" s="92"/>
      <c r="IFL2" s="92"/>
      <c r="IFM2" s="92"/>
      <c r="IFN2" s="92"/>
      <c r="IFO2" s="92"/>
      <c r="IFP2" s="92"/>
      <c r="IFQ2" s="92"/>
      <c r="IFR2" s="92"/>
      <c r="IFS2" s="92"/>
      <c r="IFT2" s="92"/>
      <c r="IFU2" s="92"/>
      <c r="IFV2" s="92"/>
      <c r="IFW2" s="92"/>
      <c r="IFX2" s="92"/>
      <c r="IFY2" s="92"/>
      <c r="IFZ2" s="92"/>
      <c r="IGA2" s="92"/>
      <c r="IGB2" s="92"/>
      <c r="IGC2" s="92"/>
      <c r="IGD2" s="92"/>
      <c r="IGE2" s="92"/>
      <c r="IGF2" s="92"/>
      <c r="IGG2" s="92"/>
      <c r="IGH2" s="92"/>
      <c r="IGI2" s="92"/>
      <c r="IGJ2" s="92"/>
      <c r="IGK2" s="92"/>
      <c r="IGL2" s="92"/>
      <c r="IGM2" s="92"/>
      <c r="IGN2" s="92"/>
      <c r="IGO2" s="92"/>
      <c r="IGP2" s="92"/>
      <c r="IGQ2" s="92"/>
      <c r="IGR2" s="92"/>
      <c r="IGS2" s="92"/>
      <c r="IGT2" s="92"/>
      <c r="IGU2" s="92"/>
      <c r="IGV2" s="92"/>
      <c r="IGW2" s="92"/>
      <c r="IGX2" s="92"/>
      <c r="IGY2" s="92"/>
      <c r="IGZ2" s="92"/>
      <c r="IHA2" s="92"/>
      <c r="IHB2" s="92"/>
      <c r="IHC2" s="92"/>
      <c r="IHD2" s="92"/>
      <c r="IHE2" s="92"/>
      <c r="IHF2" s="92"/>
      <c r="IHG2" s="92"/>
      <c r="IHH2" s="92"/>
      <c r="IHI2" s="92"/>
      <c r="IHJ2" s="92"/>
      <c r="IHK2" s="92"/>
      <c r="IHL2" s="92"/>
      <c r="IHM2" s="92"/>
      <c r="IHN2" s="92"/>
      <c r="IHO2" s="92"/>
      <c r="IHP2" s="92"/>
      <c r="IHQ2" s="92"/>
      <c r="IHR2" s="92"/>
      <c r="IHS2" s="92"/>
      <c r="IHT2" s="92"/>
      <c r="IHU2" s="92"/>
      <c r="IHV2" s="92"/>
      <c r="IHW2" s="92"/>
      <c r="IHX2" s="92"/>
      <c r="IHY2" s="92"/>
      <c r="IHZ2" s="92"/>
      <c r="IIA2" s="92"/>
      <c r="IIB2" s="92"/>
      <c r="IIC2" s="92"/>
      <c r="IID2" s="92"/>
      <c r="IIE2" s="92"/>
      <c r="IIF2" s="92"/>
      <c r="IIG2" s="92"/>
      <c r="IIH2" s="92"/>
      <c r="III2" s="92"/>
      <c r="IIJ2" s="92"/>
      <c r="IIK2" s="92"/>
      <c r="IIL2" s="92"/>
      <c r="IIM2" s="92"/>
      <c r="IIN2" s="92"/>
      <c r="IIO2" s="92"/>
      <c r="IIP2" s="92"/>
      <c r="IIQ2" s="92"/>
      <c r="IIR2" s="92"/>
      <c r="IIS2" s="92"/>
      <c r="IIT2" s="92"/>
      <c r="IIU2" s="92"/>
      <c r="IIV2" s="92"/>
      <c r="IIW2" s="92"/>
      <c r="IIX2" s="92"/>
      <c r="IIY2" s="92"/>
      <c r="IIZ2" s="92"/>
      <c r="IJA2" s="92"/>
      <c r="IJB2" s="92"/>
      <c r="IJC2" s="92"/>
      <c r="IJD2" s="92"/>
      <c r="IJE2" s="92"/>
      <c r="IJF2" s="92"/>
      <c r="IJG2" s="92"/>
      <c r="IJH2" s="92"/>
      <c r="IJI2" s="92"/>
      <c r="IJJ2" s="92"/>
      <c r="IJK2" s="92"/>
      <c r="IJL2" s="92"/>
      <c r="IJM2" s="92"/>
      <c r="IJN2" s="92"/>
      <c r="IJO2" s="92"/>
      <c r="IJP2" s="92"/>
      <c r="IJQ2" s="92"/>
      <c r="IJR2" s="92"/>
      <c r="IJS2" s="92"/>
      <c r="IJT2" s="92"/>
      <c r="IJU2" s="92"/>
      <c r="IJV2" s="92"/>
      <c r="IJW2" s="92"/>
      <c r="IJX2" s="92"/>
      <c r="IJY2" s="92"/>
      <c r="IJZ2" s="92"/>
      <c r="IKA2" s="92"/>
      <c r="IKB2" s="92"/>
      <c r="IKC2" s="92"/>
      <c r="IKD2" s="92"/>
      <c r="IKE2" s="92"/>
      <c r="IKF2" s="92"/>
      <c r="IKG2" s="92"/>
      <c r="IKH2" s="92"/>
      <c r="IKI2" s="92"/>
      <c r="IKJ2" s="92"/>
      <c r="IKK2" s="92"/>
      <c r="IKL2" s="92"/>
      <c r="IKM2" s="92"/>
      <c r="IKN2" s="92"/>
      <c r="IKO2" s="92"/>
      <c r="IKP2" s="92"/>
      <c r="IKQ2" s="92"/>
      <c r="IKR2" s="92"/>
      <c r="IKS2" s="92"/>
      <c r="IKT2" s="92"/>
      <c r="IKU2" s="92"/>
      <c r="IKV2" s="92"/>
      <c r="IKW2" s="92"/>
      <c r="IKX2" s="92"/>
      <c r="IKY2" s="92"/>
      <c r="IKZ2" s="92"/>
      <c r="ILA2" s="92"/>
      <c r="ILB2" s="92"/>
      <c r="ILC2" s="92"/>
      <c r="ILD2" s="92"/>
      <c r="ILE2" s="92"/>
      <c r="ILF2" s="92"/>
      <c r="ILG2" s="92"/>
      <c r="ILH2" s="92"/>
      <c r="ILI2" s="92"/>
      <c r="ILJ2" s="92"/>
      <c r="ILK2" s="92"/>
      <c r="ILL2" s="92"/>
      <c r="ILM2" s="92"/>
      <c r="ILN2" s="92"/>
      <c r="ILO2" s="92"/>
      <c r="ILP2" s="92"/>
      <c r="ILQ2" s="92"/>
      <c r="ILR2" s="92"/>
      <c r="ILS2" s="92"/>
      <c r="ILT2" s="92"/>
      <c r="ILU2" s="92"/>
      <c r="ILV2" s="92"/>
      <c r="ILW2" s="92"/>
      <c r="ILX2" s="92"/>
      <c r="ILY2" s="92"/>
      <c r="ILZ2" s="92"/>
      <c r="IMA2" s="92"/>
      <c r="IMB2" s="92"/>
      <c r="IMC2" s="92"/>
      <c r="IMD2" s="92"/>
      <c r="IME2" s="92"/>
      <c r="IMF2" s="92"/>
      <c r="IMG2" s="92"/>
      <c r="IMH2" s="92"/>
      <c r="IMI2" s="92"/>
      <c r="IMJ2" s="92"/>
      <c r="IMK2" s="92"/>
      <c r="IML2" s="92"/>
      <c r="IMM2" s="92"/>
      <c r="IMN2" s="92"/>
      <c r="IMO2" s="92"/>
      <c r="IMP2" s="92"/>
      <c r="IMQ2" s="92"/>
      <c r="IMR2" s="92"/>
      <c r="IMS2" s="92"/>
      <c r="IMT2" s="92"/>
      <c r="IMU2" s="92"/>
      <c r="IMV2" s="92"/>
      <c r="IMW2" s="92"/>
      <c r="IMX2" s="92"/>
      <c r="IMY2" s="92"/>
      <c r="IMZ2" s="92"/>
      <c r="INA2" s="92"/>
      <c r="INB2" s="92"/>
      <c r="INC2" s="92"/>
      <c r="IND2" s="92"/>
      <c r="INE2" s="92"/>
      <c r="INF2" s="92"/>
      <c r="ING2" s="92"/>
      <c r="INH2" s="92"/>
      <c r="INI2" s="92"/>
      <c r="INJ2" s="92"/>
      <c r="INK2" s="92"/>
      <c r="INL2" s="92"/>
      <c r="INM2" s="92"/>
      <c r="INN2" s="92"/>
      <c r="INO2" s="92"/>
      <c r="INP2" s="92"/>
      <c r="INQ2" s="92"/>
      <c r="INR2" s="92"/>
      <c r="INS2" s="92"/>
      <c r="INT2" s="92"/>
      <c r="INU2" s="92"/>
      <c r="INV2" s="92"/>
      <c r="INW2" s="92"/>
      <c r="INX2" s="92"/>
      <c r="INY2" s="92"/>
      <c r="INZ2" s="92"/>
      <c r="IOA2" s="92"/>
      <c r="IOB2" s="92"/>
      <c r="IOC2" s="92"/>
      <c r="IOD2" s="92"/>
      <c r="IOE2" s="92"/>
      <c r="IOF2" s="92"/>
      <c r="IOG2" s="92"/>
      <c r="IOH2" s="92"/>
      <c r="IOI2" s="92"/>
      <c r="IOJ2" s="92"/>
      <c r="IOK2" s="92"/>
      <c r="IOL2" s="92"/>
      <c r="IOM2" s="92"/>
      <c r="ION2" s="92"/>
      <c r="IOO2" s="92"/>
      <c r="IOP2" s="92"/>
      <c r="IOQ2" s="92"/>
      <c r="IOR2" s="92"/>
      <c r="IOS2" s="92"/>
      <c r="IOT2" s="92"/>
      <c r="IOU2" s="92"/>
      <c r="IOV2" s="92"/>
      <c r="IOW2" s="92"/>
      <c r="IOX2" s="92"/>
      <c r="IOY2" s="92"/>
      <c r="IOZ2" s="92"/>
      <c r="IPA2" s="92"/>
      <c r="IPB2" s="92"/>
      <c r="IPC2" s="92"/>
      <c r="IPD2" s="92"/>
      <c r="IPE2" s="92"/>
      <c r="IPF2" s="92"/>
      <c r="IPG2" s="92"/>
      <c r="IPH2" s="92"/>
      <c r="IPI2" s="92"/>
      <c r="IPJ2" s="92"/>
      <c r="IPK2" s="92"/>
      <c r="IPL2" s="92"/>
      <c r="IPM2" s="92"/>
      <c r="IPN2" s="92"/>
      <c r="IPO2" s="92"/>
      <c r="IPP2" s="92"/>
      <c r="IPQ2" s="92"/>
      <c r="IPR2" s="92"/>
      <c r="IPS2" s="92"/>
      <c r="IPT2" s="92"/>
      <c r="IPU2" s="92"/>
      <c r="IPV2" s="92"/>
      <c r="IPW2" s="92"/>
      <c r="IPX2" s="92"/>
      <c r="IPY2" s="92"/>
      <c r="IPZ2" s="92"/>
      <c r="IQA2" s="92"/>
      <c r="IQB2" s="92"/>
      <c r="IQC2" s="92"/>
      <c r="IQD2" s="92"/>
      <c r="IQE2" s="92"/>
      <c r="IQF2" s="92"/>
      <c r="IQG2" s="92"/>
      <c r="IQH2" s="92"/>
      <c r="IQI2" s="92"/>
      <c r="IQJ2" s="92"/>
      <c r="IQK2" s="92"/>
      <c r="IQL2" s="92"/>
      <c r="IQM2" s="92"/>
      <c r="IQN2" s="92"/>
      <c r="IQO2" s="92"/>
      <c r="IQP2" s="92"/>
      <c r="IQQ2" s="92"/>
      <c r="IQR2" s="92"/>
      <c r="IQS2" s="92"/>
      <c r="IQT2" s="92"/>
      <c r="IQU2" s="92"/>
      <c r="IQV2" s="92"/>
      <c r="IQW2" s="92"/>
      <c r="IQX2" s="92"/>
      <c r="IQY2" s="92"/>
      <c r="IQZ2" s="92"/>
      <c r="IRA2" s="92"/>
      <c r="IRB2" s="92"/>
      <c r="IRC2" s="92"/>
      <c r="IRD2" s="92"/>
      <c r="IRE2" s="92"/>
      <c r="IRF2" s="92"/>
      <c r="IRG2" s="92"/>
      <c r="IRH2" s="92"/>
      <c r="IRI2" s="92"/>
      <c r="IRJ2" s="92"/>
      <c r="IRK2" s="92"/>
      <c r="IRL2" s="92"/>
      <c r="IRM2" s="92"/>
      <c r="IRN2" s="92"/>
      <c r="IRO2" s="92"/>
      <c r="IRP2" s="92"/>
      <c r="IRQ2" s="92"/>
      <c r="IRR2" s="92"/>
      <c r="IRS2" s="92"/>
      <c r="IRT2" s="92"/>
      <c r="IRU2" s="92"/>
      <c r="IRV2" s="92"/>
      <c r="IRW2" s="92"/>
      <c r="IRX2" s="92"/>
      <c r="IRY2" s="92"/>
      <c r="IRZ2" s="92"/>
      <c r="ISA2" s="92"/>
      <c r="ISB2" s="92"/>
      <c r="ISC2" s="92"/>
      <c r="ISD2" s="92"/>
      <c r="ISE2" s="92"/>
      <c r="ISF2" s="92"/>
      <c r="ISG2" s="92"/>
      <c r="ISH2" s="92"/>
      <c r="ISI2" s="92"/>
      <c r="ISJ2" s="92"/>
      <c r="ISK2" s="92"/>
      <c r="ISL2" s="92"/>
      <c r="ISM2" s="92"/>
      <c r="ISN2" s="92"/>
      <c r="ISO2" s="92"/>
      <c r="ISP2" s="92"/>
      <c r="ISQ2" s="92"/>
      <c r="ISR2" s="92"/>
      <c r="ISS2" s="92"/>
      <c r="IST2" s="92"/>
      <c r="ISU2" s="92"/>
      <c r="ISV2" s="92"/>
      <c r="ISW2" s="92"/>
      <c r="ISX2" s="92"/>
      <c r="ISY2" s="92"/>
      <c r="ISZ2" s="92"/>
      <c r="ITA2" s="92"/>
      <c r="ITB2" s="92"/>
      <c r="ITC2" s="92"/>
      <c r="ITD2" s="92"/>
      <c r="ITE2" s="92"/>
      <c r="ITF2" s="92"/>
      <c r="ITG2" s="92"/>
      <c r="ITH2" s="92"/>
      <c r="ITI2" s="92"/>
      <c r="ITJ2" s="92"/>
      <c r="ITK2" s="92"/>
      <c r="ITL2" s="92"/>
      <c r="ITM2" s="92"/>
      <c r="ITN2" s="92"/>
      <c r="ITO2" s="92"/>
      <c r="ITP2" s="92"/>
      <c r="ITQ2" s="92"/>
      <c r="ITR2" s="92"/>
      <c r="ITS2" s="92"/>
      <c r="ITT2" s="92"/>
      <c r="ITU2" s="92"/>
      <c r="ITV2" s="92"/>
      <c r="ITW2" s="92"/>
      <c r="ITX2" s="92"/>
      <c r="ITY2" s="92"/>
      <c r="ITZ2" s="92"/>
      <c r="IUA2" s="92"/>
      <c r="IUB2" s="92"/>
      <c r="IUC2" s="92"/>
      <c r="IUD2" s="92"/>
      <c r="IUE2" s="92"/>
      <c r="IUF2" s="92"/>
      <c r="IUG2" s="92"/>
      <c r="IUH2" s="92"/>
      <c r="IUI2" s="92"/>
      <c r="IUJ2" s="92"/>
      <c r="IUK2" s="92"/>
      <c r="IUL2" s="92"/>
      <c r="IUM2" s="92"/>
      <c r="IUN2" s="92"/>
      <c r="IUO2" s="92"/>
      <c r="IUP2" s="92"/>
      <c r="IUQ2" s="92"/>
      <c r="IUR2" s="92"/>
      <c r="IUS2" s="92"/>
      <c r="IUT2" s="92"/>
      <c r="IUU2" s="92"/>
      <c r="IUV2" s="92"/>
      <c r="IUW2" s="92"/>
      <c r="IUX2" s="92"/>
      <c r="IUY2" s="92"/>
      <c r="IUZ2" s="92"/>
      <c r="IVA2" s="92"/>
      <c r="IVB2" s="92"/>
      <c r="IVC2" s="92"/>
      <c r="IVD2" s="92"/>
      <c r="IVE2" s="92"/>
      <c r="IVF2" s="92"/>
      <c r="IVG2" s="92"/>
      <c r="IVH2" s="92"/>
      <c r="IVI2" s="92"/>
      <c r="IVJ2" s="92"/>
      <c r="IVK2" s="92"/>
      <c r="IVL2" s="92"/>
      <c r="IVM2" s="92"/>
      <c r="IVN2" s="92"/>
      <c r="IVO2" s="92"/>
      <c r="IVP2" s="92"/>
      <c r="IVQ2" s="92"/>
      <c r="IVR2" s="92"/>
      <c r="IVS2" s="92"/>
      <c r="IVT2" s="92"/>
      <c r="IVU2" s="92"/>
      <c r="IVV2" s="92"/>
      <c r="IVW2" s="92"/>
      <c r="IVX2" s="92"/>
      <c r="IVY2" s="92"/>
      <c r="IVZ2" s="92"/>
      <c r="IWA2" s="92"/>
      <c r="IWB2" s="92"/>
      <c r="IWC2" s="92"/>
      <c r="IWD2" s="92"/>
      <c r="IWE2" s="92"/>
      <c r="IWF2" s="92"/>
      <c r="IWG2" s="92"/>
      <c r="IWH2" s="92"/>
      <c r="IWI2" s="92"/>
      <c r="IWJ2" s="92"/>
      <c r="IWK2" s="92"/>
      <c r="IWL2" s="92"/>
      <c r="IWM2" s="92"/>
      <c r="IWN2" s="92"/>
      <c r="IWO2" s="92"/>
      <c r="IWP2" s="92"/>
      <c r="IWQ2" s="92"/>
      <c r="IWR2" s="92"/>
      <c r="IWS2" s="92"/>
      <c r="IWT2" s="92"/>
      <c r="IWU2" s="92"/>
      <c r="IWV2" s="92"/>
      <c r="IWW2" s="92"/>
      <c r="IWX2" s="92"/>
      <c r="IWY2" s="92"/>
      <c r="IWZ2" s="92"/>
      <c r="IXA2" s="92"/>
      <c r="IXB2" s="92"/>
      <c r="IXC2" s="92"/>
      <c r="IXD2" s="92"/>
      <c r="IXE2" s="92"/>
      <c r="IXF2" s="92"/>
      <c r="IXG2" s="92"/>
      <c r="IXH2" s="92"/>
      <c r="IXI2" s="92"/>
      <c r="IXJ2" s="92"/>
      <c r="IXK2" s="92"/>
      <c r="IXL2" s="92"/>
      <c r="IXM2" s="92"/>
      <c r="IXN2" s="92"/>
      <c r="IXO2" s="92"/>
      <c r="IXP2" s="92"/>
      <c r="IXQ2" s="92"/>
      <c r="IXR2" s="92"/>
      <c r="IXS2" s="92"/>
      <c r="IXT2" s="92"/>
      <c r="IXU2" s="92"/>
      <c r="IXV2" s="92"/>
      <c r="IXW2" s="92"/>
      <c r="IXX2" s="92"/>
      <c r="IXY2" s="92"/>
      <c r="IXZ2" s="92"/>
      <c r="IYA2" s="92"/>
      <c r="IYB2" s="92"/>
      <c r="IYC2" s="92"/>
      <c r="IYD2" s="92"/>
      <c r="IYE2" s="92"/>
      <c r="IYF2" s="92"/>
      <c r="IYG2" s="92"/>
      <c r="IYH2" s="92"/>
      <c r="IYI2" s="92"/>
      <c r="IYJ2" s="92"/>
      <c r="IYK2" s="92"/>
      <c r="IYL2" s="92"/>
      <c r="IYM2" s="92"/>
      <c r="IYN2" s="92"/>
      <c r="IYO2" s="92"/>
      <c r="IYP2" s="92"/>
      <c r="IYQ2" s="92"/>
      <c r="IYR2" s="92"/>
      <c r="IYS2" s="92"/>
      <c r="IYT2" s="92"/>
      <c r="IYU2" s="92"/>
      <c r="IYV2" s="92"/>
      <c r="IYW2" s="92"/>
      <c r="IYX2" s="92"/>
      <c r="IYY2" s="92"/>
      <c r="IYZ2" s="92"/>
      <c r="IZA2" s="92"/>
      <c r="IZB2" s="92"/>
      <c r="IZC2" s="92"/>
      <c r="IZD2" s="92"/>
      <c r="IZE2" s="92"/>
      <c r="IZF2" s="92"/>
      <c r="IZG2" s="92"/>
      <c r="IZH2" s="92"/>
      <c r="IZI2" s="92"/>
      <c r="IZJ2" s="92"/>
      <c r="IZK2" s="92"/>
      <c r="IZL2" s="92"/>
      <c r="IZM2" s="92"/>
      <c r="IZN2" s="92"/>
      <c r="IZO2" s="92"/>
      <c r="IZP2" s="92"/>
      <c r="IZQ2" s="92"/>
      <c r="IZR2" s="92"/>
      <c r="IZS2" s="92"/>
      <c r="IZT2" s="92"/>
      <c r="IZU2" s="92"/>
      <c r="IZV2" s="92"/>
      <c r="IZW2" s="92"/>
      <c r="IZX2" s="92"/>
      <c r="IZY2" s="92"/>
      <c r="IZZ2" s="92"/>
      <c r="JAA2" s="92"/>
      <c r="JAB2" s="92"/>
      <c r="JAC2" s="92"/>
      <c r="JAD2" s="92"/>
      <c r="JAE2" s="92"/>
      <c r="JAF2" s="92"/>
      <c r="JAG2" s="92"/>
      <c r="JAH2" s="92"/>
      <c r="JAI2" s="92"/>
      <c r="JAJ2" s="92"/>
      <c r="JAK2" s="92"/>
      <c r="JAL2" s="92"/>
      <c r="JAM2" s="92"/>
      <c r="JAN2" s="92"/>
      <c r="JAO2" s="92"/>
      <c r="JAP2" s="92"/>
      <c r="JAQ2" s="92"/>
      <c r="JAR2" s="92"/>
      <c r="JAS2" s="92"/>
      <c r="JAT2" s="92"/>
      <c r="JAU2" s="92"/>
      <c r="JAV2" s="92"/>
      <c r="JAW2" s="92"/>
      <c r="JAX2" s="92"/>
      <c r="JAY2" s="92"/>
      <c r="JAZ2" s="92"/>
      <c r="JBA2" s="92"/>
      <c r="JBB2" s="92"/>
      <c r="JBC2" s="92"/>
      <c r="JBD2" s="92"/>
      <c r="JBE2" s="92"/>
      <c r="JBF2" s="92"/>
      <c r="JBG2" s="92"/>
      <c r="JBH2" s="92"/>
      <c r="JBI2" s="92"/>
      <c r="JBJ2" s="92"/>
      <c r="JBK2" s="92"/>
      <c r="JBL2" s="92"/>
      <c r="JBM2" s="92"/>
      <c r="JBN2" s="92"/>
      <c r="JBO2" s="92"/>
      <c r="JBP2" s="92"/>
      <c r="JBQ2" s="92"/>
      <c r="JBR2" s="92"/>
      <c r="JBS2" s="92"/>
      <c r="JBT2" s="92"/>
      <c r="JBU2" s="92"/>
      <c r="JBV2" s="92"/>
      <c r="JBW2" s="92"/>
      <c r="JBX2" s="92"/>
      <c r="JBY2" s="92"/>
      <c r="JBZ2" s="92"/>
      <c r="JCA2" s="92"/>
      <c r="JCB2" s="92"/>
      <c r="JCC2" s="92"/>
      <c r="JCD2" s="92"/>
      <c r="JCE2" s="92"/>
      <c r="JCF2" s="92"/>
      <c r="JCG2" s="92"/>
      <c r="JCH2" s="92"/>
      <c r="JCI2" s="92"/>
      <c r="JCJ2" s="92"/>
      <c r="JCK2" s="92"/>
      <c r="JCL2" s="92"/>
      <c r="JCM2" s="92"/>
      <c r="JCN2" s="92"/>
      <c r="JCO2" s="92"/>
      <c r="JCP2" s="92"/>
      <c r="JCQ2" s="92"/>
      <c r="JCR2" s="92"/>
      <c r="JCS2" s="92"/>
      <c r="JCT2" s="92"/>
      <c r="JCU2" s="92"/>
      <c r="JCV2" s="92"/>
      <c r="JCW2" s="92"/>
      <c r="JCX2" s="92"/>
      <c r="JCY2" s="92"/>
      <c r="JCZ2" s="92"/>
      <c r="JDA2" s="92"/>
      <c r="JDB2" s="92"/>
      <c r="JDC2" s="92"/>
      <c r="JDD2" s="92"/>
      <c r="JDE2" s="92"/>
      <c r="JDF2" s="92"/>
      <c r="JDG2" s="92"/>
      <c r="JDH2" s="92"/>
      <c r="JDI2" s="92"/>
      <c r="JDJ2" s="92"/>
      <c r="JDK2" s="92"/>
      <c r="JDL2" s="92"/>
      <c r="JDM2" s="92"/>
      <c r="JDN2" s="92"/>
      <c r="JDO2" s="92"/>
      <c r="JDP2" s="92"/>
      <c r="JDQ2" s="92"/>
      <c r="JDR2" s="92"/>
      <c r="JDS2" s="92"/>
      <c r="JDT2" s="92"/>
      <c r="JDU2" s="92"/>
      <c r="JDV2" s="92"/>
      <c r="JDW2" s="92"/>
      <c r="JDX2" s="92"/>
      <c r="JDY2" s="92"/>
      <c r="JDZ2" s="92"/>
      <c r="JEA2" s="92"/>
      <c r="JEB2" s="92"/>
      <c r="JEC2" s="92"/>
      <c r="JED2" s="92"/>
      <c r="JEE2" s="92"/>
      <c r="JEF2" s="92"/>
      <c r="JEG2" s="92"/>
      <c r="JEH2" s="92"/>
      <c r="JEI2" s="92"/>
      <c r="JEJ2" s="92"/>
      <c r="JEK2" s="92"/>
      <c r="JEL2" s="92"/>
      <c r="JEM2" s="92"/>
      <c r="JEN2" s="92"/>
      <c r="JEO2" s="92"/>
      <c r="JEP2" s="92"/>
      <c r="JEQ2" s="92"/>
      <c r="JER2" s="92"/>
      <c r="JES2" s="92"/>
      <c r="JET2" s="92"/>
      <c r="JEU2" s="92"/>
      <c r="JEV2" s="92"/>
      <c r="JEW2" s="92"/>
      <c r="JEX2" s="92"/>
      <c r="JEY2" s="92"/>
      <c r="JEZ2" s="92"/>
      <c r="JFA2" s="92"/>
      <c r="JFB2" s="92"/>
      <c r="JFC2" s="92"/>
      <c r="JFD2" s="92"/>
      <c r="JFE2" s="92"/>
      <c r="JFF2" s="92"/>
      <c r="JFG2" s="92"/>
      <c r="JFH2" s="92"/>
      <c r="JFI2" s="92"/>
      <c r="JFJ2" s="92"/>
      <c r="JFK2" s="92"/>
      <c r="JFL2" s="92"/>
      <c r="JFM2" s="92"/>
      <c r="JFN2" s="92"/>
      <c r="JFO2" s="92"/>
      <c r="JFP2" s="92"/>
      <c r="JFQ2" s="92"/>
      <c r="JFR2" s="92"/>
      <c r="JFS2" s="92"/>
      <c r="JFT2" s="92"/>
      <c r="JFU2" s="92"/>
      <c r="JFV2" s="92"/>
      <c r="JFW2" s="92"/>
      <c r="JFX2" s="92"/>
      <c r="JFY2" s="92"/>
      <c r="JFZ2" s="92"/>
      <c r="JGA2" s="92"/>
      <c r="JGB2" s="92"/>
      <c r="JGC2" s="92"/>
      <c r="JGD2" s="92"/>
      <c r="JGE2" s="92"/>
      <c r="JGF2" s="92"/>
      <c r="JGG2" s="92"/>
      <c r="JGH2" s="92"/>
      <c r="JGI2" s="92"/>
      <c r="JGJ2" s="92"/>
      <c r="JGK2" s="92"/>
      <c r="JGL2" s="92"/>
      <c r="JGM2" s="92"/>
      <c r="JGN2" s="92"/>
      <c r="JGO2" s="92"/>
      <c r="JGP2" s="92"/>
      <c r="JGQ2" s="92"/>
      <c r="JGR2" s="92"/>
      <c r="JGS2" s="92"/>
      <c r="JGT2" s="92"/>
      <c r="JGU2" s="92"/>
      <c r="JGV2" s="92"/>
      <c r="JGW2" s="92"/>
      <c r="JGX2" s="92"/>
      <c r="JGY2" s="92"/>
      <c r="JGZ2" s="92"/>
      <c r="JHA2" s="92"/>
      <c r="JHB2" s="92"/>
      <c r="JHC2" s="92"/>
      <c r="JHD2" s="92"/>
      <c r="JHE2" s="92"/>
      <c r="JHF2" s="92"/>
      <c r="JHG2" s="92"/>
      <c r="JHH2" s="92"/>
      <c r="JHI2" s="92"/>
      <c r="JHJ2" s="92"/>
      <c r="JHK2" s="92"/>
      <c r="JHL2" s="92"/>
      <c r="JHM2" s="92"/>
      <c r="JHN2" s="92"/>
      <c r="JHO2" s="92"/>
      <c r="JHP2" s="92"/>
      <c r="JHQ2" s="92"/>
      <c r="JHR2" s="92"/>
      <c r="JHS2" s="92"/>
      <c r="JHT2" s="92"/>
      <c r="JHU2" s="92"/>
      <c r="JHV2" s="92"/>
      <c r="JHW2" s="92"/>
      <c r="JHX2" s="92"/>
      <c r="JHY2" s="92"/>
      <c r="JHZ2" s="92"/>
      <c r="JIA2" s="92"/>
      <c r="JIB2" s="92"/>
      <c r="JIC2" s="92"/>
      <c r="JID2" s="92"/>
      <c r="JIE2" s="92"/>
      <c r="JIF2" s="92"/>
      <c r="JIG2" s="92"/>
      <c r="JIH2" s="92"/>
      <c r="JII2" s="92"/>
      <c r="JIJ2" s="92"/>
      <c r="JIK2" s="92"/>
      <c r="JIL2" s="92"/>
      <c r="JIM2" s="92"/>
      <c r="JIN2" s="92"/>
      <c r="JIO2" s="92"/>
      <c r="JIP2" s="92"/>
      <c r="JIQ2" s="92"/>
      <c r="JIR2" s="92"/>
      <c r="JIS2" s="92"/>
      <c r="JIT2" s="92"/>
      <c r="JIU2" s="92"/>
      <c r="JIV2" s="92"/>
      <c r="JIW2" s="92"/>
      <c r="JIX2" s="92"/>
      <c r="JIY2" s="92"/>
      <c r="JIZ2" s="92"/>
      <c r="JJA2" s="92"/>
      <c r="JJB2" s="92"/>
      <c r="JJC2" s="92"/>
      <c r="JJD2" s="92"/>
      <c r="JJE2" s="92"/>
      <c r="JJF2" s="92"/>
      <c r="JJG2" s="92"/>
      <c r="JJH2" s="92"/>
      <c r="JJI2" s="92"/>
      <c r="JJJ2" s="92"/>
      <c r="JJK2" s="92"/>
      <c r="JJL2" s="92"/>
      <c r="JJM2" s="92"/>
      <c r="JJN2" s="92"/>
      <c r="JJO2" s="92"/>
      <c r="JJP2" s="92"/>
      <c r="JJQ2" s="92"/>
      <c r="JJR2" s="92"/>
      <c r="JJS2" s="92"/>
      <c r="JJT2" s="92"/>
      <c r="JJU2" s="92"/>
      <c r="JJV2" s="92"/>
      <c r="JJW2" s="92"/>
      <c r="JJX2" s="92"/>
      <c r="JJY2" s="92"/>
      <c r="JJZ2" s="92"/>
      <c r="JKA2" s="92"/>
      <c r="JKB2" s="92"/>
      <c r="JKC2" s="92"/>
      <c r="JKD2" s="92"/>
      <c r="JKE2" s="92"/>
      <c r="JKF2" s="92"/>
      <c r="JKG2" s="92"/>
      <c r="JKH2" s="92"/>
      <c r="JKI2" s="92"/>
      <c r="JKJ2" s="92"/>
      <c r="JKK2" s="92"/>
      <c r="JKL2" s="92"/>
      <c r="JKM2" s="92"/>
      <c r="JKN2" s="92"/>
      <c r="JKO2" s="92"/>
      <c r="JKP2" s="92"/>
      <c r="JKQ2" s="92"/>
      <c r="JKR2" s="92"/>
      <c r="JKS2" s="92"/>
      <c r="JKT2" s="92"/>
      <c r="JKU2" s="92"/>
      <c r="JKV2" s="92"/>
      <c r="JKW2" s="92"/>
      <c r="JKX2" s="92"/>
      <c r="JKY2" s="92"/>
      <c r="JKZ2" s="92"/>
      <c r="JLA2" s="92"/>
      <c r="JLB2" s="92"/>
      <c r="JLC2" s="92"/>
      <c r="JLD2" s="92"/>
      <c r="JLE2" s="92"/>
      <c r="JLF2" s="92"/>
      <c r="JLG2" s="92"/>
      <c r="JLH2" s="92"/>
      <c r="JLI2" s="92"/>
      <c r="JLJ2" s="92"/>
      <c r="JLK2" s="92"/>
      <c r="JLL2" s="92"/>
      <c r="JLM2" s="92"/>
      <c r="JLN2" s="92"/>
      <c r="JLO2" s="92"/>
      <c r="JLP2" s="92"/>
      <c r="JLQ2" s="92"/>
      <c r="JLR2" s="92"/>
      <c r="JLS2" s="92"/>
      <c r="JLT2" s="92"/>
      <c r="JLU2" s="92"/>
      <c r="JLV2" s="92"/>
      <c r="JLW2" s="92"/>
      <c r="JLX2" s="92"/>
      <c r="JLY2" s="92"/>
      <c r="JLZ2" s="92"/>
      <c r="JMA2" s="92"/>
      <c r="JMB2" s="92"/>
      <c r="JMC2" s="92"/>
      <c r="JMD2" s="92"/>
      <c r="JME2" s="92"/>
      <c r="JMF2" s="92"/>
      <c r="JMG2" s="92"/>
      <c r="JMH2" s="92"/>
      <c r="JMI2" s="92"/>
      <c r="JMJ2" s="92"/>
      <c r="JMK2" s="92"/>
      <c r="JML2" s="92"/>
      <c r="JMM2" s="92"/>
      <c r="JMN2" s="92"/>
      <c r="JMO2" s="92"/>
      <c r="JMP2" s="92"/>
      <c r="JMQ2" s="92"/>
      <c r="JMR2" s="92"/>
      <c r="JMS2" s="92"/>
      <c r="JMT2" s="92"/>
      <c r="JMU2" s="92"/>
      <c r="JMV2" s="92"/>
      <c r="JMW2" s="92"/>
      <c r="JMX2" s="92"/>
      <c r="JMY2" s="92"/>
      <c r="JMZ2" s="92"/>
      <c r="JNA2" s="92"/>
      <c r="JNB2" s="92"/>
      <c r="JNC2" s="92"/>
      <c r="JND2" s="92"/>
      <c r="JNE2" s="92"/>
      <c r="JNF2" s="92"/>
      <c r="JNG2" s="92"/>
      <c r="JNH2" s="92"/>
      <c r="JNI2" s="92"/>
      <c r="JNJ2" s="92"/>
      <c r="JNK2" s="92"/>
      <c r="JNL2" s="92"/>
      <c r="JNM2" s="92"/>
      <c r="JNN2" s="92"/>
      <c r="JNO2" s="92"/>
      <c r="JNP2" s="92"/>
      <c r="JNQ2" s="92"/>
      <c r="JNR2" s="92"/>
      <c r="JNS2" s="92"/>
      <c r="JNT2" s="92"/>
      <c r="JNU2" s="92"/>
      <c r="JNV2" s="92"/>
      <c r="JNW2" s="92"/>
      <c r="JNX2" s="92"/>
      <c r="JNY2" s="92"/>
      <c r="JNZ2" s="92"/>
      <c r="JOA2" s="92"/>
      <c r="JOB2" s="92"/>
      <c r="JOC2" s="92"/>
      <c r="JOD2" s="92"/>
      <c r="JOE2" s="92"/>
      <c r="JOF2" s="92"/>
      <c r="JOG2" s="92"/>
      <c r="JOH2" s="92"/>
      <c r="JOI2" s="92"/>
      <c r="JOJ2" s="92"/>
      <c r="JOK2" s="92"/>
      <c r="JOL2" s="92"/>
      <c r="JOM2" s="92"/>
      <c r="JON2" s="92"/>
      <c r="JOO2" s="92"/>
      <c r="JOP2" s="92"/>
      <c r="JOQ2" s="92"/>
      <c r="JOR2" s="92"/>
      <c r="JOS2" s="92"/>
      <c r="JOT2" s="92"/>
      <c r="JOU2" s="92"/>
      <c r="JOV2" s="92"/>
      <c r="JOW2" s="92"/>
      <c r="JOX2" s="92"/>
      <c r="JOY2" s="92"/>
      <c r="JOZ2" s="92"/>
      <c r="JPA2" s="92"/>
      <c r="JPB2" s="92"/>
      <c r="JPC2" s="92"/>
      <c r="JPD2" s="92"/>
      <c r="JPE2" s="92"/>
      <c r="JPF2" s="92"/>
      <c r="JPG2" s="92"/>
      <c r="JPH2" s="92"/>
      <c r="JPI2" s="92"/>
      <c r="JPJ2" s="92"/>
      <c r="JPK2" s="92"/>
      <c r="JPL2" s="92"/>
      <c r="JPM2" s="92"/>
      <c r="JPN2" s="92"/>
      <c r="JPO2" s="92"/>
      <c r="JPP2" s="92"/>
      <c r="JPQ2" s="92"/>
      <c r="JPR2" s="92"/>
      <c r="JPS2" s="92"/>
      <c r="JPT2" s="92"/>
      <c r="JPU2" s="92"/>
      <c r="JPV2" s="92"/>
      <c r="JPW2" s="92"/>
      <c r="JPX2" s="92"/>
      <c r="JPY2" s="92"/>
      <c r="JPZ2" s="92"/>
      <c r="JQA2" s="92"/>
      <c r="JQB2" s="92"/>
      <c r="JQC2" s="92"/>
      <c r="JQD2" s="92"/>
      <c r="JQE2" s="92"/>
      <c r="JQF2" s="92"/>
      <c r="JQG2" s="92"/>
      <c r="JQH2" s="92"/>
      <c r="JQI2" s="92"/>
      <c r="JQJ2" s="92"/>
      <c r="JQK2" s="92"/>
      <c r="JQL2" s="92"/>
      <c r="JQM2" s="92"/>
      <c r="JQN2" s="92"/>
      <c r="JQO2" s="92"/>
      <c r="JQP2" s="92"/>
      <c r="JQQ2" s="92"/>
      <c r="JQR2" s="92"/>
      <c r="JQS2" s="92"/>
      <c r="JQT2" s="92"/>
      <c r="JQU2" s="92"/>
      <c r="JQV2" s="92"/>
      <c r="JQW2" s="92"/>
      <c r="JQX2" s="92"/>
      <c r="JQY2" s="92"/>
      <c r="JQZ2" s="92"/>
      <c r="JRA2" s="92"/>
      <c r="JRB2" s="92"/>
      <c r="JRC2" s="92"/>
      <c r="JRD2" s="92"/>
      <c r="JRE2" s="92"/>
      <c r="JRF2" s="92"/>
      <c r="JRG2" s="92"/>
      <c r="JRH2" s="92"/>
      <c r="JRI2" s="92"/>
      <c r="JRJ2" s="92"/>
      <c r="JRK2" s="92"/>
      <c r="JRL2" s="92"/>
      <c r="JRM2" s="92"/>
      <c r="JRN2" s="92"/>
      <c r="JRO2" s="92"/>
      <c r="JRP2" s="92"/>
      <c r="JRQ2" s="92"/>
      <c r="JRR2" s="92"/>
      <c r="JRS2" s="92"/>
      <c r="JRT2" s="92"/>
      <c r="JRU2" s="92"/>
      <c r="JRV2" s="92"/>
      <c r="JRW2" s="92"/>
      <c r="JRX2" s="92"/>
      <c r="JRY2" s="92"/>
      <c r="JRZ2" s="92"/>
      <c r="JSA2" s="92"/>
      <c r="JSB2" s="92"/>
      <c r="JSC2" s="92"/>
      <c r="JSD2" s="92"/>
      <c r="JSE2" s="92"/>
      <c r="JSF2" s="92"/>
      <c r="JSG2" s="92"/>
      <c r="JSH2" s="92"/>
      <c r="JSI2" s="92"/>
      <c r="JSJ2" s="92"/>
      <c r="JSK2" s="92"/>
      <c r="JSL2" s="92"/>
      <c r="JSM2" s="92"/>
      <c r="JSN2" s="92"/>
      <c r="JSO2" s="92"/>
      <c r="JSP2" s="92"/>
      <c r="JSQ2" s="92"/>
      <c r="JSR2" s="92"/>
      <c r="JSS2" s="92"/>
      <c r="JST2" s="92"/>
      <c r="JSU2" s="92"/>
      <c r="JSV2" s="92"/>
      <c r="JSW2" s="92"/>
      <c r="JSX2" s="92"/>
      <c r="JSY2" s="92"/>
      <c r="JSZ2" s="92"/>
      <c r="JTA2" s="92"/>
      <c r="JTB2" s="92"/>
      <c r="JTC2" s="92"/>
      <c r="JTD2" s="92"/>
      <c r="JTE2" s="92"/>
      <c r="JTF2" s="92"/>
      <c r="JTG2" s="92"/>
      <c r="JTH2" s="92"/>
      <c r="JTI2" s="92"/>
      <c r="JTJ2" s="92"/>
      <c r="JTK2" s="92"/>
      <c r="JTL2" s="92"/>
      <c r="JTM2" s="92"/>
      <c r="JTN2" s="92"/>
      <c r="JTO2" s="92"/>
      <c r="JTP2" s="92"/>
      <c r="JTQ2" s="92"/>
      <c r="JTR2" s="92"/>
      <c r="JTS2" s="92"/>
      <c r="JTT2" s="92"/>
      <c r="JTU2" s="92"/>
      <c r="JTV2" s="92"/>
      <c r="JTW2" s="92"/>
      <c r="JTX2" s="92"/>
      <c r="JTY2" s="92"/>
      <c r="JTZ2" s="92"/>
      <c r="JUA2" s="92"/>
      <c r="JUB2" s="92"/>
      <c r="JUC2" s="92"/>
      <c r="JUD2" s="92"/>
      <c r="JUE2" s="92"/>
      <c r="JUF2" s="92"/>
      <c r="JUG2" s="92"/>
      <c r="JUH2" s="92"/>
      <c r="JUI2" s="92"/>
      <c r="JUJ2" s="92"/>
      <c r="JUK2" s="92"/>
      <c r="JUL2" s="92"/>
      <c r="JUM2" s="92"/>
      <c r="JUN2" s="92"/>
      <c r="JUO2" s="92"/>
      <c r="JUP2" s="92"/>
      <c r="JUQ2" s="92"/>
      <c r="JUR2" s="92"/>
      <c r="JUS2" s="92"/>
      <c r="JUT2" s="92"/>
      <c r="JUU2" s="92"/>
      <c r="JUV2" s="92"/>
      <c r="JUW2" s="92"/>
      <c r="JUX2" s="92"/>
      <c r="JUY2" s="92"/>
      <c r="JUZ2" s="92"/>
      <c r="JVA2" s="92"/>
      <c r="JVB2" s="92"/>
      <c r="JVC2" s="92"/>
      <c r="JVD2" s="92"/>
      <c r="JVE2" s="92"/>
      <c r="JVF2" s="92"/>
      <c r="JVG2" s="92"/>
      <c r="JVH2" s="92"/>
      <c r="JVI2" s="92"/>
      <c r="JVJ2" s="92"/>
      <c r="JVK2" s="92"/>
      <c r="JVL2" s="92"/>
      <c r="JVM2" s="92"/>
      <c r="JVN2" s="92"/>
      <c r="JVO2" s="92"/>
      <c r="JVP2" s="92"/>
      <c r="JVQ2" s="92"/>
      <c r="JVR2" s="92"/>
      <c r="JVS2" s="92"/>
      <c r="JVT2" s="92"/>
      <c r="JVU2" s="92"/>
      <c r="JVV2" s="92"/>
      <c r="JVW2" s="92"/>
      <c r="JVX2" s="92"/>
      <c r="JVY2" s="92"/>
      <c r="JVZ2" s="92"/>
      <c r="JWA2" s="92"/>
      <c r="JWB2" s="92"/>
      <c r="JWC2" s="92"/>
      <c r="JWD2" s="92"/>
      <c r="JWE2" s="92"/>
      <c r="JWF2" s="92"/>
      <c r="JWG2" s="92"/>
      <c r="JWH2" s="92"/>
      <c r="JWI2" s="92"/>
      <c r="JWJ2" s="92"/>
      <c r="JWK2" s="92"/>
      <c r="JWL2" s="92"/>
      <c r="JWM2" s="92"/>
      <c r="JWN2" s="92"/>
      <c r="JWO2" s="92"/>
      <c r="JWP2" s="92"/>
      <c r="JWQ2" s="92"/>
      <c r="JWR2" s="92"/>
      <c r="JWS2" s="92"/>
      <c r="JWT2" s="92"/>
      <c r="JWU2" s="92"/>
      <c r="JWV2" s="92"/>
      <c r="JWW2" s="92"/>
      <c r="JWX2" s="92"/>
      <c r="JWY2" s="92"/>
      <c r="JWZ2" s="92"/>
      <c r="JXA2" s="92"/>
      <c r="JXB2" s="92"/>
      <c r="JXC2" s="92"/>
      <c r="JXD2" s="92"/>
      <c r="JXE2" s="92"/>
      <c r="JXF2" s="92"/>
      <c r="JXG2" s="92"/>
      <c r="JXH2" s="92"/>
      <c r="JXI2" s="92"/>
      <c r="JXJ2" s="92"/>
      <c r="JXK2" s="92"/>
      <c r="JXL2" s="92"/>
      <c r="JXM2" s="92"/>
      <c r="JXN2" s="92"/>
      <c r="JXO2" s="92"/>
      <c r="JXP2" s="92"/>
      <c r="JXQ2" s="92"/>
      <c r="JXR2" s="92"/>
      <c r="JXS2" s="92"/>
      <c r="JXT2" s="92"/>
      <c r="JXU2" s="92"/>
      <c r="JXV2" s="92"/>
      <c r="JXW2" s="92"/>
      <c r="JXX2" s="92"/>
      <c r="JXY2" s="92"/>
      <c r="JXZ2" s="92"/>
      <c r="JYA2" s="92"/>
      <c r="JYB2" s="92"/>
      <c r="JYC2" s="92"/>
      <c r="JYD2" s="92"/>
      <c r="JYE2" s="92"/>
      <c r="JYF2" s="92"/>
      <c r="JYG2" s="92"/>
      <c r="JYH2" s="92"/>
      <c r="JYI2" s="92"/>
      <c r="JYJ2" s="92"/>
      <c r="JYK2" s="92"/>
      <c r="JYL2" s="92"/>
      <c r="JYM2" s="92"/>
      <c r="JYN2" s="92"/>
      <c r="JYO2" s="92"/>
      <c r="JYP2" s="92"/>
      <c r="JYQ2" s="92"/>
      <c r="JYR2" s="92"/>
      <c r="JYS2" s="92"/>
      <c r="JYT2" s="92"/>
      <c r="JYU2" s="92"/>
      <c r="JYV2" s="92"/>
      <c r="JYW2" s="92"/>
      <c r="JYX2" s="92"/>
      <c r="JYY2" s="92"/>
      <c r="JYZ2" s="92"/>
      <c r="JZA2" s="92"/>
      <c r="JZB2" s="92"/>
      <c r="JZC2" s="92"/>
      <c r="JZD2" s="92"/>
      <c r="JZE2" s="92"/>
      <c r="JZF2" s="92"/>
      <c r="JZG2" s="92"/>
      <c r="JZH2" s="92"/>
      <c r="JZI2" s="92"/>
      <c r="JZJ2" s="92"/>
      <c r="JZK2" s="92"/>
      <c r="JZL2" s="92"/>
      <c r="JZM2" s="92"/>
      <c r="JZN2" s="92"/>
      <c r="JZO2" s="92"/>
      <c r="JZP2" s="92"/>
      <c r="JZQ2" s="92"/>
      <c r="JZR2" s="92"/>
      <c r="JZS2" s="92"/>
      <c r="JZT2" s="92"/>
      <c r="JZU2" s="92"/>
      <c r="JZV2" s="92"/>
      <c r="JZW2" s="92"/>
      <c r="JZX2" s="92"/>
      <c r="JZY2" s="92"/>
      <c r="JZZ2" s="92"/>
      <c r="KAA2" s="92"/>
      <c r="KAB2" s="92"/>
      <c r="KAC2" s="92"/>
      <c r="KAD2" s="92"/>
      <c r="KAE2" s="92"/>
      <c r="KAF2" s="92"/>
      <c r="KAG2" s="92"/>
      <c r="KAH2" s="92"/>
      <c r="KAI2" s="92"/>
      <c r="KAJ2" s="92"/>
      <c r="KAK2" s="92"/>
      <c r="KAL2" s="92"/>
      <c r="KAM2" s="92"/>
      <c r="KAN2" s="92"/>
      <c r="KAO2" s="92"/>
      <c r="KAP2" s="92"/>
      <c r="KAQ2" s="92"/>
      <c r="KAR2" s="92"/>
      <c r="KAS2" s="92"/>
      <c r="KAT2" s="92"/>
      <c r="KAU2" s="92"/>
      <c r="KAV2" s="92"/>
      <c r="KAW2" s="92"/>
      <c r="KAX2" s="92"/>
      <c r="KAY2" s="92"/>
      <c r="KAZ2" s="92"/>
      <c r="KBA2" s="92"/>
      <c r="KBB2" s="92"/>
      <c r="KBC2" s="92"/>
      <c r="KBD2" s="92"/>
      <c r="KBE2" s="92"/>
      <c r="KBF2" s="92"/>
      <c r="KBG2" s="92"/>
      <c r="KBH2" s="92"/>
      <c r="KBI2" s="92"/>
      <c r="KBJ2" s="92"/>
      <c r="KBK2" s="92"/>
      <c r="KBL2" s="92"/>
      <c r="KBM2" s="92"/>
      <c r="KBN2" s="92"/>
      <c r="KBO2" s="92"/>
      <c r="KBP2" s="92"/>
      <c r="KBQ2" s="92"/>
      <c r="KBR2" s="92"/>
      <c r="KBS2" s="92"/>
      <c r="KBT2" s="92"/>
      <c r="KBU2" s="92"/>
      <c r="KBV2" s="92"/>
      <c r="KBW2" s="92"/>
      <c r="KBX2" s="92"/>
      <c r="KBY2" s="92"/>
      <c r="KBZ2" s="92"/>
      <c r="KCA2" s="92"/>
      <c r="KCB2" s="92"/>
      <c r="KCC2" s="92"/>
      <c r="KCD2" s="92"/>
      <c r="KCE2" s="92"/>
      <c r="KCF2" s="92"/>
      <c r="KCG2" s="92"/>
      <c r="KCH2" s="92"/>
      <c r="KCI2" s="92"/>
      <c r="KCJ2" s="92"/>
      <c r="KCK2" s="92"/>
      <c r="KCL2" s="92"/>
      <c r="KCM2" s="92"/>
      <c r="KCN2" s="92"/>
      <c r="KCO2" s="92"/>
      <c r="KCP2" s="92"/>
      <c r="KCQ2" s="92"/>
      <c r="KCR2" s="92"/>
      <c r="KCS2" s="92"/>
      <c r="KCT2" s="92"/>
      <c r="KCU2" s="92"/>
      <c r="KCV2" s="92"/>
      <c r="KCW2" s="92"/>
      <c r="KCX2" s="92"/>
      <c r="KCY2" s="92"/>
      <c r="KCZ2" s="92"/>
      <c r="KDA2" s="92"/>
      <c r="KDB2" s="92"/>
      <c r="KDC2" s="92"/>
      <c r="KDD2" s="92"/>
      <c r="KDE2" s="92"/>
      <c r="KDF2" s="92"/>
      <c r="KDG2" s="92"/>
      <c r="KDH2" s="92"/>
      <c r="KDI2" s="92"/>
      <c r="KDJ2" s="92"/>
      <c r="KDK2" s="92"/>
      <c r="KDL2" s="92"/>
      <c r="KDM2" s="92"/>
      <c r="KDN2" s="92"/>
      <c r="KDO2" s="92"/>
      <c r="KDP2" s="92"/>
      <c r="KDQ2" s="92"/>
      <c r="KDR2" s="92"/>
      <c r="KDS2" s="92"/>
      <c r="KDT2" s="92"/>
      <c r="KDU2" s="92"/>
      <c r="KDV2" s="92"/>
      <c r="KDW2" s="92"/>
      <c r="KDX2" s="92"/>
      <c r="KDY2" s="92"/>
      <c r="KDZ2" s="92"/>
      <c r="KEA2" s="92"/>
      <c r="KEB2" s="92"/>
      <c r="KEC2" s="92"/>
      <c r="KED2" s="92"/>
      <c r="KEE2" s="92"/>
      <c r="KEF2" s="92"/>
      <c r="KEG2" s="92"/>
      <c r="KEH2" s="92"/>
      <c r="KEI2" s="92"/>
      <c r="KEJ2" s="92"/>
      <c r="KEK2" s="92"/>
      <c r="KEL2" s="92"/>
      <c r="KEM2" s="92"/>
      <c r="KEN2" s="92"/>
      <c r="KEO2" s="92"/>
      <c r="KEP2" s="92"/>
      <c r="KEQ2" s="92"/>
      <c r="KER2" s="92"/>
      <c r="KES2" s="92"/>
      <c r="KET2" s="92"/>
      <c r="KEU2" s="92"/>
      <c r="KEV2" s="92"/>
      <c r="KEW2" s="92"/>
      <c r="KEX2" s="92"/>
      <c r="KEY2" s="92"/>
      <c r="KEZ2" s="92"/>
      <c r="KFA2" s="92"/>
      <c r="KFB2" s="92"/>
      <c r="KFC2" s="92"/>
      <c r="KFD2" s="92"/>
      <c r="KFE2" s="92"/>
      <c r="KFF2" s="92"/>
      <c r="KFG2" s="92"/>
      <c r="KFH2" s="92"/>
      <c r="KFI2" s="92"/>
      <c r="KFJ2" s="92"/>
      <c r="KFK2" s="92"/>
      <c r="KFL2" s="92"/>
      <c r="KFM2" s="92"/>
      <c r="KFN2" s="92"/>
      <c r="KFO2" s="92"/>
      <c r="KFP2" s="92"/>
      <c r="KFQ2" s="92"/>
      <c r="KFR2" s="92"/>
      <c r="KFS2" s="92"/>
      <c r="KFT2" s="92"/>
      <c r="KFU2" s="92"/>
      <c r="KFV2" s="92"/>
      <c r="KFW2" s="92"/>
      <c r="KFX2" s="92"/>
      <c r="KFY2" s="92"/>
      <c r="KFZ2" s="92"/>
      <c r="KGA2" s="92"/>
      <c r="KGB2" s="92"/>
      <c r="KGC2" s="92"/>
      <c r="KGD2" s="92"/>
      <c r="KGE2" s="92"/>
      <c r="KGF2" s="92"/>
      <c r="KGG2" s="92"/>
      <c r="KGH2" s="92"/>
      <c r="KGI2" s="92"/>
      <c r="KGJ2" s="92"/>
      <c r="KGK2" s="92"/>
      <c r="KGL2" s="92"/>
      <c r="KGM2" s="92"/>
      <c r="KGN2" s="92"/>
      <c r="KGO2" s="92"/>
      <c r="KGP2" s="92"/>
      <c r="KGQ2" s="92"/>
      <c r="KGR2" s="92"/>
      <c r="KGS2" s="92"/>
      <c r="KGT2" s="92"/>
      <c r="KGU2" s="92"/>
      <c r="KGV2" s="92"/>
      <c r="KGW2" s="92"/>
      <c r="KGX2" s="92"/>
      <c r="KGY2" s="92"/>
      <c r="KGZ2" s="92"/>
      <c r="KHA2" s="92"/>
      <c r="KHB2" s="92"/>
      <c r="KHC2" s="92"/>
      <c r="KHD2" s="92"/>
      <c r="KHE2" s="92"/>
      <c r="KHF2" s="92"/>
      <c r="KHG2" s="92"/>
      <c r="KHH2" s="92"/>
      <c r="KHI2" s="92"/>
      <c r="KHJ2" s="92"/>
      <c r="KHK2" s="92"/>
      <c r="KHL2" s="92"/>
      <c r="KHM2" s="92"/>
      <c r="KHN2" s="92"/>
      <c r="KHO2" s="92"/>
      <c r="KHP2" s="92"/>
      <c r="KHQ2" s="92"/>
      <c r="KHR2" s="92"/>
      <c r="KHS2" s="92"/>
      <c r="KHT2" s="92"/>
      <c r="KHU2" s="92"/>
      <c r="KHV2" s="92"/>
      <c r="KHW2" s="92"/>
      <c r="KHX2" s="92"/>
      <c r="KHY2" s="92"/>
      <c r="KHZ2" s="92"/>
      <c r="KIA2" s="92"/>
      <c r="KIB2" s="92"/>
      <c r="KIC2" s="92"/>
      <c r="KID2" s="92"/>
      <c r="KIE2" s="92"/>
      <c r="KIF2" s="92"/>
      <c r="KIG2" s="92"/>
      <c r="KIH2" s="92"/>
      <c r="KII2" s="92"/>
      <c r="KIJ2" s="92"/>
      <c r="KIK2" s="92"/>
      <c r="KIL2" s="92"/>
      <c r="KIM2" s="92"/>
      <c r="KIN2" s="92"/>
      <c r="KIO2" s="92"/>
      <c r="KIP2" s="92"/>
      <c r="KIQ2" s="92"/>
      <c r="KIR2" s="92"/>
      <c r="KIS2" s="92"/>
      <c r="KIT2" s="92"/>
      <c r="KIU2" s="92"/>
      <c r="KIV2" s="92"/>
      <c r="KIW2" s="92"/>
      <c r="KIX2" s="92"/>
      <c r="KIY2" s="92"/>
      <c r="KIZ2" s="92"/>
      <c r="KJA2" s="92"/>
      <c r="KJB2" s="92"/>
      <c r="KJC2" s="92"/>
      <c r="KJD2" s="92"/>
      <c r="KJE2" s="92"/>
      <c r="KJF2" s="92"/>
      <c r="KJG2" s="92"/>
      <c r="KJH2" s="92"/>
      <c r="KJI2" s="92"/>
      <c r="KJJ2" s="92"/>
      <c r="KJK2" s="92"/>
      <c r="KJL2" s="92"/>
      <c r="KJM2" s="92"/>
      <c r="KJN2" s="92"/>
      <c r="KJO2" s="92"/>
      <c r="KJP2" s="92"/>
      <c r="KJQ2" s="92"/>
      <c r="KJR2" s="92"/>
      <c r="KJS2" s="92"/>
      <c r="KJT2" s="92"/>
      <c r="KJU2" s="92"/>
      <c r="KJV2" s="92"/>
      <c r="KJW2" s="92"/>
      <c r="KJX2" s="92"/>
      <c r="KJY2" s="92"/>
      <c r="KJZ2" s="92"/>
      <c r="KKA2" s="92"/>
      <c r="KKB2" s="92"/>
      <c r="KKC2" s="92"/>
      <c r="KKD2" s="92"/>
      <c r="KKE2" s="92"/>
      <c r="KKF2" s="92"/>
      <c r="KKG2" s="92"/>
      <c r="KKH2" s="92"/>
      <c r="KKI2" s="92"/>
      <c r="KKJ2" s="92"/>
      <c r="KKK2" s="92"/>
      <c r="KKL2" s="92"/>
      <c r="KKM2" s="92"/>
      <c r="KKN2" s="92"/>
      <c r="KKO2" s="92"/>
      <c r="KKP2" s="92"/>
      <c r="KKQ2" s="92"/>
      <c r="KKR2" s="92"/>
      <c r="KKS2" s="92"/>
      <c r="KKT2" s="92"/>
      <c r="KKU2" s="92"/>
      <c r="KKV2" s="92"/>
      <c r="KKW2" s="92"/>
      <c r="KKX2" s="92"/>
      <c r="KKY2" s="92"/>
      <c r="KKZ2" s="92"/>
      <c r="KLA2" s="92"/>
      <c r="KLB2" s="92"/>
      <c r="KLC2" s="92"/>
      <c r="KLD2" s="92"/>
      <c r="KLE2" s="92"/>
      <c r="KLF2" s="92"/>
      <c r="KLG2" s="92"/>
      <c r="KLH2" s="92"/>
      <c r="KLI2" s="92"/>
      <c r="KLJ2" s="92"/>
      <c r="KLK2" s="92"/>
      <c r="KLL2" s="92"/>
      <c r="KLM2" s="92"/>
      <c r="KLN2" s="92"/>
      <c r="KLO2" s="92"/>
      <c r="KLP2" s="92"/>
      <c r="KLQ2" s="92"/>
      <c r="KLR2" s="92"/>
      <c r="KLS2" s="92"/>
      <c r="KLT2" s="92"/>
      <c r="KLU2" s="92"/>
      <c r="KLV2" s="92"/>
      <c r="KLW2" s="92"/>
      <c r="KLX2" s="92"/>
      <c r="KLY2" s="92"/>
      <c r="KLZ2" s="92"/>
      <c r="KMA2" s="92"/>
      <c r="KMB2" s="92"/>
      <c r="KMC2" s="92"/>
      <c r="KMD2" s="92"/>
      <c r="KME2" s="92"/>
      <c r="KMF2" s="92"/>
      <c r="KMG2" s="92"/>
      <c r="KMH2" s="92"/>
      <c r="KMI2" s="92"/>
      <c r="KMJ2" s="92"/>
      <c r="KMK2" s="92"/>
      <c r="KML2" s="92"/>
      <c r="KMM2" s="92"/>
      <c r="KMN2" s="92"/>
      <c r="KMO2" s="92"/>
      <c r="KMP2" s="92"/>
      <c r="KMQ2" s="92"/>
      <c r="KMR2" s="92"/>
      <c r="KMS2" s="92"/>
      <c r="KMT2" s="92"/>
      <c r="KMU2" s="92"/>
      <c r="KMV2" s="92"/>
      <c r="KMW2" s="92"/>
      <c r="KMX2" s="92"/>
      <c r="KMY2" s="92"/>
      <c r="KMZ2" s="92"/>
      <c r="KNA2" s="92"/>
      <c r="KNB2" s="92"/>
      <c r="KNC2" s="92"/>
      <c r="KND2" s="92"/>
      <c r="KNE2" s="92"/>
      <c r="KNF2" s="92"/>
      <c r="KNG2" s="92"/>
      <c r="KNH2" s="92"/>
      <c r="KNI2" s="92"/>
      <c r="KNJ2" s="92"/>
      <c r="KNK2" s="92"/>
      <c r="KNL2" s="92"/>
      <c r="KNM2" s="92"/>
      <c r="KNN2" s="92"/>
      <c r="KNO2" s="92"/>
      <c r="KNP2" s="92"/>
      <c r="KNQ2" s="92"/>
      <c r="KNR2" s="92"/>
      <c r="KNS2" s="92"/>
      <c r="KNT2" s="92"/>
      <c r="KNU2" s="92"/>
      <c r="KNV2" s="92"/>
      <c r="KNW2" s="92"/>
      <c r="KNX2" s="92"/>
      <c r="KNY2" s="92"/>
      <c r="KNZ2" s="92"/>
      <c r="KOA2" s="92"/>
      <c r="KOB2" s="92"/>
      <c r="KOC2" s="92"/>
      <c r="KOD2" s="92"/>
      <c r="KOE2" s="92"/>
      <c r="KOF2" s="92"/>
      <c r="KOG2" s="92"/>
      <c r="KOH2" s="92"/>
      <c r="KOI2" s="92"/>
      <c r="KOJ2" s="92"/>
      <c r="KOK2" s="92"/>
      <c r="KOL2" s="92"/>
      <c r="KOM2" s="92"/>
      <c r="KON2" s="92"/>
      <c r="KOO2" s="92"/>
      <c r="KOP2" s="92"/>
      <c r="KOQ2" s="92"/>
      <c r="KOR2" s="92"/>
      <c r="KOS2" s="92"/>
      <c r="KOT2" s="92"/>
      <c r="KOU2" s="92"/>
      <c r="KOV2" s="92"/>
      <c r="KOW2" s="92"/>
      <c r="KOX2" s="92"/>
      <c r="KOY2" s="92"/>
      <c r="KOZ2" s="92"/>
      <c r="KPA2" s="92"/>
      <c r="KPB2" s="92"/>
      <c r="KPC2" s="92"/>
      <c r="KPD2" s="92"/>
      <c r="KPE2" s="92"/>
      <c r="KPF2" s="92"/>
      <c r="KPG2" s="92"/>
      <c r="KPH2" s="92"/>
      <c r="KPI2" s="92"/>
      <c r="KPJ2" s="92"/>
      <c r="KPK2" s="92"/>
      <c r="KPL2" s="92"/>
      <c r="KPM2" s="92"/>
      <c r="KPN2" s="92"/>
      <c r="KPO2" s="92"/>
      <c r="KPP2" s="92"/>
      <c r="KPQ2" s="92"/>
      <c r="KPR2" s="92"/>
      <c r="KPS2" s="92"/>
      <c r="KPT2" s="92"/>
      <c r="KPU2" s="92"/>
      <c r="KPV2" s="92"/>
      <c r="KPW2" s="92"/>
      <c r="KPX2" s="92"/>
      <c r="KPY2" s="92"/>
      <c r="KPZ2" s="92"/>
      <c r="KQA2" s="92"/>
      <c r="KQB2" s="92"/>
      <c r="KQC2" s="92"/>
      <c r="KQD2" s="92"/>
      <c r="KQE2" s="92"/>
      <c r="KQF2" s="92"/>
      <c r="KQG2" s="92"/>
      <c r="KQH2" s="92"/>
      <c r="KQI2" s="92"/>
      <c r="KQJ2" s="92"/>
      <c r="KQK2" s="92"/>
      <c r="KQL2" s="92"/>
      <c r="KQM2" s="92"/>
      <c r="KQN2" s="92"/>
      <c r="KQO2" s="92"/>
      <c r="KQP2" s="92"/>
      <c r="KQQ2" s="92"/>
      <c r="KQR2" s="92"/>
      <c r="KQS2" s="92"/>
      <c r="KQT2" s="92"/>
      <c r="KQU2" s="92"/>
      <c r="KQV2" s="92"/>
      <c r="KQW2" s="92"/>
      <c r="KQX2" s="92"/>
      <c r="KQY2" s="92"/>
      <c r="KQZ2" s="92"/>
      <c r="KRA2" s="92"/>
      <c r="KRB2" s="92"/>
      <c r="KRC2" s="92"/>
      <c r="KRD2" s="92"/>
      <c r="KRE2" s="92"/>
      <c r="KRF2" s="92"/>
      <c r="KRG2" s="92"/>
      <c r="KRH2" s="92"/>
      <c r="KRI2" s="92"/>
      <c r="KRJ2" s="92"/>
      <c r="KRK2" s="92"/>
      <c r="KRL2" s="92"/>
      <c r="KRM2" s="92"/>
      <c r="KRN2" s="92"/>
      <c r="KRO2" s="92"/>
      <c r="KRP2" s="92"/>
      <c r="KRQ2" s="92"/>
      <c r="KRR2" s="92"/>
      <c r="KRS2" s="92"/>
      <c r="KRT2" s="92"/>
      <c r="KRU2" s="92"/>
      <c r="KRV2" s="92"/>
      <c r="KRW2" s="92"/>
      <c r="KRX2" s="92"/>
      <c r="KRY2" s="92"/>
      <c r="KRZ2" s="92"/>
      <c r="KSA2" s="92"/>
      <c r="KSB2" s="92"/>
      <c r="KSC2" s="92"/>
      <c r="KSD2" s="92"/>
      <c r="KSE2" s="92"/>
      <c r="KSF2" s="92"/>
      <c r="KSG2" s="92"/>
      <c r="KSH2" s="92"/>
      <c r="KSI2" s="92"/>
      <c r="KSJ2" s="92"/>
      <c r="KSK2" s="92"/>
      <c r="KSL2" s="92"/>
      <c r="KSM2" s="92"/>
      <c r="KSN2" s="92"/>
      <c r="KSO2" s="92"/>
      <c r="KSP2" s="92"/>
      <c r="KSQ2" s="92"/>
      <c r="KSR2" s="92"/>
      <c r="KSS2" s="92"/>
      <c r="KST2" s="92"/>
      <c r="KSU2" s="92"/>
      <c r="KSV2" s="92"/>
      <c r="KSW2" s="92"/>
      <c r="KSX2" s="92"/>
      <c r="KSY2" s="92"/>
      <c r="KSZ2" s="92"/>
      <c r="KTA2" s="92"/>
      <c r="KTB2" s="92"/>
      <c r="KTC2" s="92"/>
      <c r="KTD2" s="92"/>
      <c r="KTE2" s="92"/>
      <c r="KTF2" s="92"/>
      <c r="KTG2" s="92"/>
      <c r="KTH2" s="92"/>
      <c r="KTI2" s="92"/>
      <c r="KTJ2" s="92"/>
      <c r="KTK2" s="92"/>
      <c r="KTL2" s="92"/>
      <c r="KTM2" s="92"/>
      <c r="KTN2" s="92"/>
      <c r="KTO2" s="92"/>
      <c r="KTP2" s="92"/>
      <c r="KTQ2" s="92"/>
      <c r="KTR2" s="92"/>
      <c r="KTS2" s="92"/>
      <c r="KTT2" s="92"/>
      <c r="KTU2" s="92"/>
      <c r="KTV2" s="92"/>
      <c r="KTW2" s="92"/>
      <c r="KTX2" s="92"/>
      <c r="KTY2" s="92"/>
      <c r="KTZ2" s="92"/>
      <c r="KUA2" s="92"/>
      <c r="KUB2" s="92"/>
      <c r="KUC2" s="92"/>
      <c r="KUD2" s="92"/>
      <c r="KUE2" s="92"/>
      <c r="KUF2" s="92"/>
      <c r="KUG2" s="92"/>
      <c r="KUH2" s="92"/>
      <c r="KUI2" s="92"/>
      <c r="KUJ2" s="92"/>
      <c r="KUK2" s="92"/>
      <c r="KUL2" s="92"/>
      <c r="KUM2" s="92"/>
      <c r="KUN2" s="92"/>
      <c r="KUO2" s="92"/>
      <c r="KUP2" s="92"/>
      <c r="KUQ2" s="92"/>
      <c r="KUR2" s="92"/>
      <c r="KUS2" s="92"/>
      <c r="KUT2" s="92"/>
      <c r="KUU2" s="92"/>
      <c r="KUV2" s="92"/>
      <c r="KUW2" s="92"/>
      <c r="KUX2" s="92"/>
      <c r="KUY2" s="92"/>
      <c r="KUZ2" s="92"/>
      <c r="KVA2" s="92"/>
      <c r="KVB2" s="92"/>
      <c r="KVC2" s="92"/>
      <c r="KVD2" s="92"/>
      <c r="KVE2" s="92"/>
      <c r="KVF2" s="92"/>
      <c r="KVG2" s="92"/>
      <c r="KVH2" s="92"/>
      <c r="KVI2" s="92"/>
      <c r="KVJ2" s="92"/>
      <c r="KVK2" s="92"/>
      <c r="KVL2" s="92"/>
      <c r="KVM2" s="92"/>
      <c r="KVN2" s="92"/>
      <c r="KVO2" s="92"/>
      <c r="KVP2" s="92"/>
      <c r="KVQ2" s="92"/>
      <c r="KVR2" s="92"/>
      <c r="KVS2" s="92"/>
      <c r="KVT2" s="92"/>
      <c r="KVU2" s="92"/>
      <c r="KVV2" s="92"/>
      <c r="KVW2" s="92"/>
      <c r="KVX2" s="92"/>
      <c r="KVY2" s="92"/>
      <c r="KVZ2" s="92"/>
      <c r="KWA2" s="92"/>
      <c r="KWB2" s="92"/>
      <c r="KWC2" s="92"/>
      <c r="KWD2" s="92"/>
      <c r="KWE2" s="92"/>
      <c r="KWF2" s="92"/>
      <c r="KWG2" s="92"/>
      <c r="KWH2" s="92"/>
      <c r="KWI2" s="92"/>
      <c r="KWJ2" s="92"/>
      <c r="KWK2" s="92"/>
      <c r="KWL2" s="92"/>
      <c r="KWM2" s="92"/>
      <c r="KWN2" s="92"/>
      <c r="KWO2" s="92"/>
      <c r="KWP2" s="92"/>
      <c r="KWQ2" s="92"/>
      <c r="KWR2" s="92"/>
      <c r="KWS2" s="92"/>
      <c r="KWT2" s="92"/>
      <c r="KWU2" s="92"/>
      <c r="KWV2" s="92"/>
      <c r="KWW2" s="92"/>
      <c r="KWX2" s="92"/>
      <c r="KWY2" s="92"/>
      <c r="KWZ2" s="92"/>
      <c r="KXA2" s="92"/>
      <c r="KXB2" s="92"/>
      <c r="KXC2" s="92"/>
      <c r="KXD2" s="92"/>
      <c r="KXE2" s="92"/>
      <c r="KXF2" s="92"/>
      <c r="KXG2" s="92"/>
      <c r="KXH2" s="92"/>
      <c r="KXI2" s="92"/>
      <c r="KXJ2" s="92"/>
      <c r="KXK2" s="92"/>
      <c r="KXL2" s="92"/>
      <c r="KXM2" s="92"/>
      <c r="KXN2" s="92"/>
      <c r="KXO2" s="92"/>
      <c r="KXP2" s="92"/>
      <c r="KXQ2" s="92"/>
      <c r="KXR2" s="92"/>
      <c r="KXS2" s="92"/>
      <c r="KXT2" s="92"/>
      <c r="KXU2" s="92"/>
      <c r="KXV2" s="92"/>
      <c r="KXW2" s="92"/>
      <c r="KXX2" s="92"/>
      <c r="KXY2" s="92"/>
      <c r="KXZ2" s="92"/>
      <c r="KYA2" s="92"/>
      <c r="KYB2" s="92"/>
      <c r="KYC2" s="92"/>
      <c r="KYD2" s="92"/>
      <c r="KYE2" s="92"/>
      <c r="KYF2" s="92"/>
      <c r="KYG2" s="92"/>
      <c r="KYH2" s="92"/>
      <c r="KYI2" s="92"/>
      <c r="KYJ2" s="92"/>
      <c r="KYK2" s="92"/>
      <c r="KYL2" s="92"/>
      <c r="KYM2" s="92"/>
      <c r="KYN2" s="92"/>
      <c r="KYO2" s="92"/>
      <c r="KYP2" s="92"/>
      <c r="KYQ2" s="92"/>
      <c r="KYR2" s="92"/>
      <c r="KYS2" s="92"/>
      <c r="KYT2" s="92"/>
      <c r="KYU2" s="92"/>
      <c r="KYV2" s="92"/>
      <c r="KYW2" s="92"/>
      <c r="KYX2" s="92"/>
      <c r="KYY2" s="92"/>
      <c r="KYZ2" s="92"/>
      <c r="KZA2" s="92"/>
      <c r="KZB2" s="92"/>
      <c r="KZC2" s="92"/>
      <c r="KZD2" s="92"/>
      <c r="KZE2" s="92"/>
      <c r="KZF2" s="92"/>
      <c r="KZG2" s="92"/>
      <c r="KZH2" s="92"/>
      <c r="KZI2" s="92"/>
      <c r="KZJ2" s="92"/>
      <c r="KZK2" s="92"/>
      <c r="KZL2" s="92"/>
      <c r="KZM2" s="92"/>
      <c r="KZN2" s="92"/>
      <c r="KZO2" s="92"/>
      <c r="KZP2" s="92"/>
      <c r="KZQ2" s="92"/>
      <c r="KZR2" s="92"/>
      <c r="KZS2" s="92"/>
      <c r="KZT2" s="92"/>
      <c r="KZU2" s="92"/>
      <c r="KZV2" s="92"/>
      <c r="KZW2" s="92"/>
      <c r="KZX2" s="92"/>
      <c r="KZY2" s="92"/>
      <c r="KZZ2" s="92"/>
      <c r="LAA2" s="92"/>
      <c r="LAB2" s="92"/>
      <c r="LAC2" s="92"/>
      <c r="LAD2" s="92"/>
      <c r="LAE2" s="92"/>
      <c r="LAF2" s="92"/>
      <c r="LAG2" s="92"/>
      <c r="LAH2" s="92"/>
      <c r="LAI2" s="92"/>
      <c r="LAJ2" s="92"/>
      <c r="LAK2" s="92"/>
      <c r="LAL2" s="92"/>
      <c r="LAM2" s="92"/>
      <c r="LAN2" s="92"/>
      <c r="LAO2" s="92"/>
      <c r="LAP2" s="92"/>
      <c r="LAQ2" s="92"/>
      <c r="LAR2" s="92"/>
      <c r="LAS2" s="92"/>
      <c r="LAT2" s="92"/>
      <c r="LAU2" s="92"/>
      <c r="LAV2" s="92"/>
      <c r="LAW2" s="92"/>
      <c r="LAX2" s="92"/>
      <c r="LAY2" s="92"/>
      <c r="LAZ2" s="92"/>
      <c r="LBA2" s="92"/>
      <c r="LBB2" s="92"/>
      <c r="LBC2" s="92"/>
      <c r="LBD2" s="92"/>
      <c r="LBE2" s="92"/>
      <c r="LBF2" s="92"/>
      <c r="LBG2" s="92"/>
      <c r="LBH2" s="92"/>
      <c r="LBI2" s="92"/>
      <c r="LBJ2" s="92"/>
      <c r="LBK2" s="92"/>
      <c r="LBL2" s="92"/>
      <c r="LBM2" s="92"/>
      <c r="LBN2" s="92"/>
      <c r="LBO2" s="92"/>
      <c r="LBP2" s="92"/>
      <c r="LBQ2" s="92"/>
      <c r="LBR2" s="92"/>
      <c r="LBS2" s="92"/>
      <c r="LBT2" s="92"/>
      <c r="LBU2" s="92"/>
      <c r="LBV2" s="92"/>
      <c r="LBW2" s="92"/>
      <c r="LBX2" s="92"/>
      <c r="LBY2" s="92"/>
      <c r="LBZ2" s="92"/>
      <c r="LCA2" s="92"/>
      <c r="LCB2" s="92"/>
      <c r="LCC2" s="92"/>
      <c r="LCD2" s="92"/>
      <c r="LCE2" s="92"/>
      <c r="LCF2" s="92"/>
      <c r="LCG2" s="92"/>
      <c r="LCH2" s="92"/>
      <c r="LCI2" s="92"/>
      <c r="LCJ2" s="92"/>
      <c r="LCK2" s="92"/>
      <c r="LCL2" s="92"/>
      <c r="LCM2" s="92"/>
      <c r="LCN2" s="92"/>
      <c r="LCO2" s="92"/>
      <c r="LCP2" s="92"/>
      <c r="LCQ2" s="92"/>
      <c r="LCR2" s="92"/>
      <c r="LCS2" s="92"/>
      <c r="LCT2" s="92"/>
      <c r="LCU2" s="92"/>
      <c r="LCV2" s="92"/>
      <c r="LCW2" s="92"/>
      <c r="LCX2" s="92"/>
      <c r="LCY2" s="92"/>
      <c r="LCZ2" s="92"/>
      <c r="LDA2" s="92"/>
      <c r="LDB2" s="92"/>
      <c r="LDC2" s="92"/>
      <c r="LDD2" s="92"/>
      <c r="LDE2" s="92"/>
      <c r="LDF2" s="92"/>
      <c r="LDG2" s="92"/>
      <c r="LDH2" s="92"/>
      <c r="LDI2" s="92"/>
      <c r="LDJ2" s="92"/>
      <c r="LDK2" s="92"/>
      <c r="LDL2" s="92"/>
      <c r="LDM2" s="92"/>
      <c r="LDN2" s="92"/>
      <c r="LDO2" s="92"/>
      <c r="LDP2" s="92"/>
      <c r="LDQ2" s="92"/>
      <c r="LDR2" s="92"/>
      <c r="LDS2" s="92"/>
      <c r="LDT2" s="92"/>
      <c r="LDU2" s="92"/>
      <c r="LDV2" s="92"/>
      <c r="LDW2" s="92"/>
      <c r="LDX2" s="92"/>
      <c r="LDY2" s="92"/>
      <c r="LDZ2" s="92"/>
      <c r="LEA2" s="92"/>
      <c r="LEB2" s="92"/>
      <c r="LEC2" s="92"/>
      <c r="LED2" s="92"/>
      <c r="LEE2" s="92"/>
      <c r="LEF2" s="92"/>
      <c r="LEG2" s="92"/>
      <c r="LEH2" s="92"/>
      <c r="LEI2" s="92"/>
      <c r="LEJ2" s="92"/>
      <c r="LEK2" s="92"/>
      <c r="LEL2" s="92"/>
      <c r="LEM2" s="92"/>
      <c r="LEN2" s="92"/>
      <c r="LEO2" s="92"/>
      <c r="LEP2" s="92"/>
      <c r="LEQ2" s="92"/>
      <c r="LER2" s="92"/>
      <c r="LES2" s="92"/>
      <c r="LET2" s="92"/>
      <c r="LEU2" s="92"/>
      <c r="LEV2" s="92"/>
      <c r="LEW2" s="92"/>
      <c r="LEX2" s="92"/>
      <c r="LEY2" s="92"/>
      <c r="LEZ2" s="92"/>
      <c r="LFA2" s="92"/>
      <c r="LFB2" s="92"/>
      <c r="LFC2" s="92"/>
      <c r="LFD2" s="92"/>
      <c r="LFE2" s="92"/>
      <c r="LFF2" s="92"/>
      <c r="LFG2" s="92"/>
      <c r="LFH2" s="92"/>
      <c r="LFI2" s="92"/>
      <c r="LFJ2" s="92"/>
      <c r="LFK2" s="92"/>
      <c r="LFL2" s="92"/>
      <c r="LFM2" s="92"/>
      <c r="LFN2" s="92"/>
      <c r="LFO2" s="92"/>
      <c r="LFP2" s="92"/>
      <c r="LFQ2" s="92"/>
      <c r="LFR2" s="92"/>
      <c r="LFS2" s="92"/>
      <c r="LFT2" s="92"/>
      <c r="LFU2" s="92"/>
      <c r="LFV2" s="92"/>
      <c r="LFW2" s="92"/>
      <c r="LFX2" s="92"/>
      <c r="LFY2" s="92"/>
      <c r="LFZ2" s="92"/>
      <c r="LGA2" s="92"/>
      <c r="LGB2" s="92"/>
      <c r="LGC2" s="92"/>
      <c r="LGD2" s="92"/>
      <c r="LGE2" s="92"/>
      <c r="LGF2" s="92"/>
      <c r="LGG2" s="92"/>
      <c r="LGH2" s="92"/>
      <c r="LGI2" s="92"/>
      <c r="LGJ2" s="92"/>
      <c r="LGK2" s="92"/>
      <c r="LGL2" s="92"/>
      <c r="LGM2" s="92"/>
      <c r="LGN2" s="92"/>
      <c r="LGO2" s="92"/>
      <c r="LGP2" s="92"/>
      <c r="LGQ2" s="92"/>
      <c r="LGR2" s="92"/>
      <c r="LGS2" s="92"/>
      <c r="LGT2" s="92"/>
      <c r="LGU2" s="92"/>
      <c r="LGV2" s="92"/>
      <c r="LGW2" s="92"/>
      <c r="LGX2" s="92"/>
      <c r="LGY2" s="92"/>
      <c r="LGZ2" s="92"/>
      <c r="LHA2" s="92"/>
      <c r="LHB2" s="92"/>
      <c r="LHC2" s="92"/>
      <c r="LHD2" s="92"/>
      <c r="LHE2" s="92"/>
      <c r="LHF2" s="92"/>
      <c r="LHG2" s="92"/>
      <c r="LHH2" s="92"/>
      <c r="LHI2" s="92"/>
      <c r="LHJ2" s="92"/>
      <c r="LHK2" s="92"/>
      <c r="LHL2" s="92"/>
      <c r="LHM2" s="92"/>
      <c r="LHN2" s="92"/>
      <c r="LHO2" s="92"/>
      <c r="LHP2" s="92"/>
      <c r="LHQ2" s="92"/>
      <c r="LHR2" s="92"/>
      <c r="LHS2" s="92"/>
      <c r="LHT2" s="92"/>
      <c r="LHU2" s="92"/>
      <c r="LHV2" s="92"/>
      <c r="LHW2" s="92"/>
      <c r="LHX2" s="92"/>
      <c r="LHY2" s="92"/>
      <c r="LHZ2" s="92"/>
      <c r="LIA2" s="92"/>
      <c r="LIB2" s="92"/>
      <c r="LIC2" s="92"/>
      <c r="LID2" s="92"/>
      <c r="LIE2" s="92"/>
      <c r="LIF2" s="92"/>
      <c r="LIG2" s="92"/>
      <c r="LIH2" s="92"/>
      <c r="LII2" s="92"/>
      <c r="LIJ2" s="92"/>
      <c r="LIK2" s="92"/>
      <c r="LIL2" s="92"/>
      <c r="LIM2" s="92"/>
      <c r="LIN2" s="92"/>
      <c r="LIO2" s="92"/>
      <c r="LIP2" s="92"/>
      <c r="LIQ2" s="92"/>
      <c r="LIR2" s="92"/>
      <c r="LIS2" s="92"/>
      <c r="LIT2" s="92"/>
      <c r="LIU2" s="92"/>
      <c r="LIV2" s="92"/>
      <c r="LIW2" s="92"/>
      <c r="LIX2" s="92"/>
      <c r="LIY2" s="92"/>
      <c r="LIZ2" s="92"/>
      <c r="LJA2" s="92"/>
      <c r="LJB2" s="92"/>
      <c r="LJC2" s="92"/>
      <c r="LJD2" s="92"/>
      <c r="LJE2" s="92"/>
      <c r="LJF2" s="92"/>
      <c r="LJG2" s="92"/>
      <c r="LJH2" s="92"/>
      <c r="LJI2" s="92"/>
      <c r="LJJ2" s="92"/>
      <c r="LJK2" s="92"/>
      <c r="LJL2" s="92"/>
      <c r="LJM2" s="92"/>
      <c r="LJN2" s="92"/>
      <c r="LJO2" s="92"/>
      <c r="LJP2" s="92"/>
      <c r="LJQ2" s="92"/>
      <c r="LJR2" s="92"/>
      <c r="LJS2" s="92"/>
      <c r="LJT2" s="92"/>
      <c r="LJU2" s="92"/>
      <c r="LJV2" s="92"/>
      <c r="LJW2" s="92"/>
      <c r="LJX2" s="92"/>
      <c r="LJY2" s="92"/>
      <c r="LJZ2" s="92"/>
      <c r="LKA2" s="92"/>
      <c r="LKB2" s="92"/>
      <c r="LKC2" s="92"/>
      <c r="LKD2" s="92"/>
      <c r="LKE2" s="92"/>
      <c r="LKF2" s="92"/>
      <c r="LKG2" s="92"/>
      <c r="LKH2" s="92"/>
      <c r="LKI2" s="92"/>
      <c r="LKJ2" s="92"/>
      <c r="LKK2" s="92"/>
      <c r="LKL2" s="92"/>
      <c r="LKM2" s="92"/>
      <c r="LKN2" s="92"/>
      <c r="LKO2" s="92"/>
      <c r="LKP2" s="92"/>
      <c r="LKQ2" s="92"/>
      <c r="LKR2" s="92"/>
      <c r="LKS2" s="92"/>
      <c r="LKT2" s="92"/>
      <c r="LKU2" s="92"/>
      <c r="LKV2" s="92"/>
      <c r="LKW2" s="92"/>
      <c r="LKX2" s="92"/>
      <c r="LKY2" s="92"/>
      <c r="LKZ2" s="92"/>
      <c r="LLA2" s="92"/>
      <c r="LLB2" s="92"/>
      <c r="LLC2" s="92"/>
      <c r="LLD2" s="92"/>
      <c r="LLE2" s="92"/>
      <c r="LLF2" s="92"/>
      <c r="LLG2" s="92"/>
      <c r="LLH2" s="92"/>
      <c r="LLI2" s="92"/>
      <c r="LLJ2" s="92"/>
      <c r="LLK2" s="92"/>
      <c r="LLL2" s="92"/>
      <c r="LLM2" s="92"/>
      <c r="LLN2" s="92"/>
      <c r="LLO2" s="92"/>
      <c r="LLP2" s="92"/>
      <c r="LLQ2" s="92"/>
      <c r="LLR2" s="92"/>
      <c r="LLS2" s="92"/>
      <c r="LLT2" s="92"/>
      <c r="LLU2" s="92"/>
      <c r="LLV2" s="92"/>
      <c r="LLW2" s="92"/>
      <c r="LLX2" s="92"/>
      <c r="LLY2" s="92"/>
      <c r="LLZ2" s="92"/>
      <c r="LMA2" s="92"/>
      <c r="LMB2" s="92"/>
      <c r="LMC2" s="92"/>
      <c r="LMD2" s="92"/>
      <c r="LME2" s="92"/>
      <c r="LMF2" s="92"/>
      <c r="LMG2" s="92"/>
      <c r="LMH2" s="92"/>
      <c r="LMI2" s="92"/>
      <c r="LMJ2" s="92"/>
      <c r="LMK2" s="92"/>
      <c r="LML2" s="92"/>
      <c r="LMM2" s="92"/>
      <c r="LMN2" s="92"/>
      <c r="LMO2" s="92"/>
      <c r="LMP2" s="92"/>
      <c r="LMQ2" s="92"/>
      <c r="LMR2" s="92"/>
      <c r="LMS2" s="92"/>
      <c r="LMT2" s="92"/>
      <c r="LMU2" s="92"/>
      <c r="LMV2" s="92"/>
      <c r="LMW2" s="92"/>
      <c r="LMX2" s="92"/>
      <c r="LMY2" s="92"/>
      <c r="LMZ2" s="92"/>
      <c r="LNA2" s="92"/>
      <c r="LNB2" s="92"/>
      <c r="LNC2" s="92"/>
      <c r="LND2" s="92"/>
      <c r="LNE2" s="92"/>
      <c r="LNF2" s="92"/>
      <c r="LNG2" s="92"/>
      <c r="LNH2" s="92"/>
      <c r="LNI2" s="92"/>
      <c r="LNJ2" s="92"/>
      <c r="LNK2" s="92"/>
      <c r="LNL2" s="92"/>
      <c r="LNM2" s="92"/>
      <c r="LNN2" s="92"/>
      <c r="LNO2" s="92"/>
      <c r="LNP2" s="92"/>
      <c r="LNQ2" s="92"/>
      <c r="LNR2" s="92"/>
      <c r="LNS2" s="92"/>
      <c r="LNT2" s="92"/>
      <c r="LNU2" s="92"/>
      <c r="LNV2" s="92"/>
      <c r="LNW2" s="92"/>
      <c r="LNX2" s="92"/>
      <c r="LNY2" s="92"/>
      <c r="LNZ2" s="92"/>
      <c r="LOA2" s="92"/>
      <c r="LOB2" s="92"/>
      <c r="LOC2" s="92"/>
      <c r="LOD2" s="92"/>
      <c r="LOE2" s="92"/>
      <c r="LOF2" s="92"/>
      <c r="LOG2" s="92"/>
      <c r="LOH2" s="92"/>
      <c r="LOI2" s="92"/>
      <c r="LOJ2" s="92"/>
      <c r="LOK2" s="92"/>
      <c r="LOL2" s="92"/>
      <c r="LOM2" s="92"/>
      <c r="LON2" s="92"/>
      <c r="LOO2" s="92"/>
      <c r="LOP2" s="92"/>
      <c r="LOQ2" s="92"/>
      <c r="LOR2" s="92"/>
      <c r="LOS2" s="92"/>
      <c r="LOT2" s="92"/>
      <c r="LOU2" s="92"/>
      <c r="LOV2" s="92"/>
      <c r="LOW2" s="92"/>
      <c r="LOX2" s="92"/>
      <c r="LOY2" s="92"/>
      <c r="LOZ2" s="92"/>
      <c r="LPA2" s="92"/>
      <c r="LPB2" s="92"/>
      <c r="LPC2" s="92"/>
      <c r="LPD2" s="92"/>
      <c r="LPE2" s="92"/>
      <c r="LPF2" s="92"/>
      <c r="LPG2" s="92"/>
      <c r="LPH2" s="92"/>
      <c r="LPI2" s="92"/>
      <c r="LPJ2" s="92"/>
      <c r="LPK2" s="92"/>
      <c r="LPL2" s="92"/>
      <c r="LPM2" s="92"/>
      <c r="LPN2" s="92"/>
      <c r="LPO2" s="92"/>
      <c r="LPP2" s="92"/>
      <c r="LPQ2" s="92"/>
      <c r="LPR2" s="92"/>
      <c r="LPS2" s="92"/>
      <c r="LPT2" s="92"/>
      <c r="LPU2" s="92"/>
      <c r="LPV2" s="92"/>
      <c r="LPW2" s="92"/>
      <c r="LPX2" s="92"/>
      <c r="LPY2" s="92"/>
      <c r="LPZ2" s="92"/>
      <c r="LQA2" s="92"/>
      <c r="LQB2" s="92"/>
      <c r="LQC2" s="92"/>
      <c r="LQD2" s="92"/>
      <c r="LQE2" s="92"/>
      <c r="LQF2" s="92"/>
      <c r="LQG2" s="92"/>
      <c r="LQH2" s="92"/>
      <c r="LQI2" s="92"/>
      <c r="LQJ2" s="92"/>
      <c r="LQK2" s="92"/>
      <c r="LQL2" s="92"/>
      <c r="LQM2" s="92"/>
      <c r="LQN2" s="92"/>
      <c r="LQO2" s="92"/>
      <c r="LQP2" s="92"/>
      <c r="LQQ2" s="92"/>
      <c r="LQR2" s="92"/>
      <c r="LQS2" s="92"/>
      <c r="LQT2" s="92"/>
      <c r="LQU2" s="92"/>
      <c r="LQV2" s="92"/>
      <c r="LQW2" s="92"/>
      <c r="LQX2" s="92"/>
      <c r="LQY2" s="92"/>
      <c r="LQZ2" s="92"/>
      <c r="LRA2" s="92"/>
      <c r="LRB2" s="92"/>
      <c r="LRC2" s="92"/>
      <c r="LRD2" s="92"/>
      <c r="LRE2" s="92"/>
      <c r="LRF2" s="92"/>
      <c r="LRG2" s="92"/>
      <c r="LRH2" s="92"/>
      <c r="LRI2" s="92"/>
      <c r="LRJ2" s="92"/>
      <c r="LRK2" s="92"/>
      <c r="LRL2" s="92"/>
      <c r="LRM2" s="92"/>
      <c r="LRN2" s="92"/>
      <c r="LRO2" s="92"/>
      <c r="LRP2" s="92"/>
      <c r="LRQ2" s="92"/>
      <c r="LRR2" s="92"/>
      <c r="LRS2" s="92"/>
      <c r="LRT2" s="92"/>
      <c r="LRU2" s="92"/>
      <c r="LRV2" s="92"/>
      <c r="LRW2" s="92"/>
      <c r="LRX2" s="92"/>
      <c r="LRY2" s="92"/>
      <c r="LRZ2" s="92"/>
      <c r="LSA2" s="92"/>
      <c r="LSB2" s="92"/>
      <c r="LSC2" s="92"/>
      <c r="LSD2" s="92"/>
      <c r="LSE2" s="92"/>
      <c r="LSF2" s="92"/>
      <c r="LSG2" s="92"/>
      <c r="LSH2" s="92"/>
      <c r="LSI2" s="92"/>
      <c r="LSJ2" s="92"/>
      <c r="LSK2" s="92"/>
      <c r="LSL2" s="92"/>
      <c r="LSM2" s="92"/>
      <c r="LSN2" s="92"/>
      <c r="LSO2" s="92"/>
      <c r="LSP2" s="92"/>
      <c r="LSQ2" s="92"/>
      <c r="LSR2" s="92"/>
      <c r="LSS2" s="92"/>
      <c r="LST2" s="92"/>
      <c r="LSU2" s="92"/>
      <c r="LSV2" s="92"/>
      <c r="LSW2" s="92"/>
      <c r="LSX2" s="92"/>
      <c r="LSY2" s="92"/>
      <c r="LSZ2" s="92"/>
      <c r="LTA2" s="92"/>
      <c r="LTB2" s="92"/>
      <c r="LTC2" s="92"/>
      <c r="LTD2" s="92"/>
      <c r="LTE2" s="92"/>
      <c r="LTF2" s="92"/>
      <c r="LTG2" s="92"/>
      <c r="LTH2" s="92"/>
      <c r="LTI2" s="92"/>
      <c r="LTJ2" s="92"/>
      <c r="LTK2" s="92"/>
      <c r="LTL2" s="92"/>
      <c r="LTM2" s="92"/>
      <c r="LTN2" s="92"/>
      <c r="LTO2" s="92"/>
      <c r="LTP2" s="92"/>
      <c r="LTQ2" s="92"/>
      <c r="LTR2" s="92"/>
      <c r="LTS2" s="92"/>
      <c r="LTT2" s="92"/>
      <c r="LTU2" s="92"/>
      <c r="LTV2" s="92"/>
      <c r="LTW2" s="92"/>
      <c r="LTX2" s="92"/>
      <c r="LTY2" s="92"/>
      <c r="LTZ2" s="92"/>
      <c r="LUA2" s="92"/>
      <c r="LUB2" s="92"/>
      <c r="LUC2" s="92"/>
      <c r="LUD2" s="92"/>
      <c r="LUE2" s="92"/>
      <c r="LUF2" s="92"/>
      <c r="LUG2" s="92"/>
      <c r="LUH2" s="92"/>
      <c r="LUI2" s="92"/>
      <c r="LUJ2" s="92"/>
      <c r="LUK2" s="92"/>
      <c r="LUL2" s="92"/>
      <c r="LUM2" s="92"/>
      <c r="LUN2" s="92"/>
      <c r="LUO2" s="92"/>
      <c r="LUP2" s="92"/>
      <c r="LUQ2" s="92"/>
      <c r="LUR2" s="92"/>
      <c r="LUS2" s="92"/>
      <c r="LUT2" s="92"/>
      <c r="LUU2" s="92"/>
      <c r="LUV2" s="92"/>
      <c r="LUW2" s="92"/>
      <c r="LUX2" s="92"/>
      <c r="LUY2" s="92"/>
      <c r="LUZ2" s="92"/>
      <c r="LVA2" s="92"/>
      <c r="LVB2" s="92"/>
      <c r="LVC2" s="92"/>
      <c r="LVD2" s="92"/>
      <c r="LVE2" s="92"/>
      <c r="LVF2" s="92"/>
      <c r="LVG2" s="92"/>
      <c r="LVH2" s="92"/>
      <c r="LVI2" s="92"/>
      <c r="LVJ2" s="92"/>
      <c r="LVK2" s="92"/>
      <c r="LVL2" s="92"/>
      <c r="LVM2" s="92"/>
      <c r="LVN2" s="92"/>
      <c r="LVO2" s="92"/>
      <c r="LVP2" s="92"/>
      <c r="LVQ2" s="92"/>
      <c r="LVR2" s="92"/>
      <c r="LVS2" s="92"/>
      <c r="LVT2" s="92"/>
      <c r="LVU2" s="92"/>
      <c r="LVV2" s="92"/>
      <c r="LVW2" s="92"/>
      <c r="LVX2" s="92"/>
      <c r="LVY2" s="92"/>
      <c r="LVZ2" s="92"/>
      <c r="LWA2" s="92"/>
      <c r="LWB2" s="92"/>
      <c r="LWC2" s="92"/>
      <c r="LWD2" s="92"/>
      <c r="LWE2" s="92"/>
      <c r="LWF2" s="92"/>
      <c r="LWG2" s="92"/>
      <c r="LWH2" s="92"/>
      <c r="LWI2" s="92"/>
      <c r="LWJ2" s="92"/>
      <c r="LWK2" s="92"/>
      <c r="LWL2" s="92"/>
      <c r="LWM2" s="92"/>
      <c r="LWN2" s="92"/>
      <c r="LWO2" s="92"/>
      <c r="LWP2" s="92"/>
      <c r="LWQ2" s="92"/>
      <c r="LWR2" s="92"/>
      <c r="LWS2" s="92"/>
      <c r="LWT2" s="92"/>
      <c r="LWU2" s="92"/>
      <c r="LWV2" s="92"/>
      <c r="LWW2" s="92"/>
      <c r="LWX2" s="92"/>
      <c r="LWY2" s="92"/>
      <c r="LWZ2" s="92"/>
      <c r="LXA2" s="92"/>
      <c r="LXB2" s="92"/>
      <c r="LXC2" s="92"/>
      <c r="LXD2" s="92"/>
      <c r="LXE2" s="92"/>
      <c r="LXF2" s="92"/>
      <c r="LXG2" s="92"/>
      <c r="LXH2" s="92"/>
      <c r="LXI2" s="92"/>
      <c r="LXJ2" s="92"/>
      <c r="LXK2" s="92"/>
      <c r="LXL2" s="92"/>
      <c r="LXM2" s="92"/>
      <c r="LXN2" s="92"/>
      <c r="LXO2" s="92"/>
      <c r="LXP2" s="92"/>
      <c r="LXQ2" s="92"/>
      <c r="LXR2" s="92"/>
      <c r="LXS2" s="92"/>
      <c r="LXT2" s="92"/>
      <c r="LXU2" s="92"/>
      <c r="LXV2" s="92"/>
      <c r="LXW2" s="92"/>
      <c r="LXX2" s="92"/>
      <c r="LXY2" s="92"/>
      <c r="LXZ2" s="92"/>
      <c r="LYA2" s="92"/>
      <c r="LYB2" s="92"/>
      <c r="LYC2" s="92"/>
      <c r="LYD2" s="92"/>
      <c r="LYE2" s="92"/>
      <c r="LYF2" s="92"/>
      <c r="LYG2" s="92"/>
      <c r="LYH2" s="92"/>
      <c r="LYI2" s="92"/>
      <c r="LYJ2" s="92"/>
      <c r="LYK2" s="92"/>
      <c r="LYL2" s="92"/>
      <c r="LYM2" s="92"/>
      <c r="LYN2" s="92"/>
      <c r="LYO2" s="92"/>
      <c r="LYP2" s="92"/>
      <c r="LYQ2" s="92"/>
      <c r="LYR2" s="92"/>
      <c r="LYS2" s="92"/>
      <c r="LYT2" s="92"/>
      <c r="LYU2" s="92"/>
      <c r="LYV2" s="92"/>
      <c r="LYW2" s="92"/>
      <c r="LYX2" s="92"/>
      <c r="LYY2" s="92"/>
      <c r="LYZ2" s="92"/>
      <c r="LZA2" s="92"/>
      <c r="LZB2" s="92"/>
      <c r="LZC2" s="92"/>
      <c r="LZD2" s="92"/>
      <c r="LZE2" s="92"/>
      <c r="LZF2" s="92"/>
      <c r="LZG2" s="92"/>
      <c r="LZH2" s="92"/>
      <c r="LZI2" s="92"/>
      <c r="LZJ2" s="92"/>
      <c r="LZK2" s="92"/>
      <c r="LZL2" s="92"/>
      <c r="LZM2" s="92"/>
      <c r="LZN2" s="92"/>
      <c r="LZO2" s="92"/>
      <c r="LZP2" s="92"/>
      <c r="LZQ2" s="92"/>
      <c r="LZR2" s="92"/>
      <c r="LZS2" s="92"/>
      <c r="LZT2" s="92"/>
      <c r="LZU2" s="92"/>
      <c r="LZV2" s="92"/>
      <c r="LZW2" s="92"/>
      <c r="LZX2" s="92"/>
      <c r="LZY2" s="92"/>
      <c r="LZZ2" s="92"/>
      <c r="MAA2" s="92"/>
      <c r="MAB2" s="92"/>
      <c r="MAC2" s="92"/>
      <c r="MAD2" s="92"/>
      <c r="MAE2" s="92"/>
      <c r="MAF2" s="92"/>
      <c r="MAG2" s="92"/>
      <c r="MAH2" s="92"/>
      <c r="MAI2" s="92"/>
      <c r="MAJ2" s="92"/>
      <c r="MAK2" s="92"/>
      <c r="MAL2" s="92"/>
      <c r="MAM2" s="92"/>
      <c r="MAN2" s="92"/>
      <c r="MAO2" s="92"/>
      <c r="MAP2" s="92"/>
      <c r="MAQ2" s="92"/>
      <c r="MAR2" s="92"/>
      <c r="MAS2" s="92"/>
      <c r="MAT2" s="92"/>
      <c r="MAU2" s="92"/>
      <c r="MAV2" s="92"/>
      <c r="MAW2" s="92"/>
      <c r="MAX2" s="92"/>
      <c r="MAY2" s="92"/>
      <c r="MAZ2" s="92"/>
      <c r="MBA2" s="92"/>
      <c r="MBB2" s="92"/>
      <c r="MBC2" s="92"/>
      <c r="MBD2" s="92"/>
      <c r="MBE2" s="92"/>
      <c r="MBF2" s="92"/>
      <c r="MBG2" s="92"/>
      <c r="MBH2" s="92"/>
      <c r="MBI2" s="92"/>
      <c r="MBJ2" s="92"/>
      <c r="MBK2" s="92"/>
      <c r="MBL2" s="92"/>
      <c r="MBM2" s="92"/>
      <c r="MBN2" s="92"/>
      <c r="MBO2" s="92"/>
      <c r="MBP2" s="92"/>
      <c r="MBQ2" s="92"/>
      <c r="MBR2" s="92"/>
      <c r="MBS2" s="92"/>
      <c r="MBT2" s="92"/>
      <c r="MBU2" s="92"/>
      <c r="MBV2" s="92"/>
      <c r="MBW2" s="92"/>
      <c r="MBX2" s="92"/>
      <c r="MBY2" s="92"/>
      <c r="MBZ2" s="92"/>
      <c r="MCA2" s="92"/>
      <c r="MCB2" s="92"/>
      <c r="MCC2" s="92"/>
      <c r="MCD2" s="92"/>
      <c r="MCE2" s="92"/>
      <c r="MCF2" s="92"/>
      <c r="MCG2" s="92"/>
      <c r="MCH2" s="92"/>
      <c r="MCI2" s="92"/>
      <c r="MCJ2" s="92"/>
      <c r="MCK2" s="92"/>
      <c r="MCL2" s="92"/>
      <c r="MCM2" s="92"/>
      <c r="MCN2" s="92"/>
      <c r="MCO2" s="92"/>
      <c r="MCP2" s="92"/>
      <c r="MCQ2" s="92"/>
      <c r="MCR2" s="92"/>
      <c r="MCS2" s="92"/>
      <c r="MCT2" s="92"/>
      <c r="MCU2" s="92"/>
      <c r="MCV2" s="92"/>
      <c r="MCW2" s="92"/>
      <c r="MCX2" s="92"/>
      <c r="MCY2" s="92"/>
      <c r="MCZ2" s="92"/>
      <c r="MDA2" s="92"/>
      <c r="MDB2" s="92"/>
      <c r="MDC2" s="92"/>
      <c r="MDD2" s="92"/>
      <c r="MDE2" s="92"/>
      <c r="MDF2" s="92"/>
      <c r="MDG2" s="92"/>
      <c r="MDH2" s="92"/>
      <c r="MDI2" s="92"/>
      <c r="MDJ2" s="92"/>
      <c r="MDK2" s="92"/>
      <c r="MDL2" s="92"/>
      <c r="MDM2" s="92"/>
      <c r="MDN2" s="92"/>
      <c r="MDO2" s="92"/>
      <c r="MDP2" s="92"/>
      <c r="MDQ2" s="92"/>
      <c r="MDR2" s="92"/>
      <c r="MDS2" s="92"/>
      <c r="MDT2" s="92"/>
      <c r="MDU2" s="92"/>
      <c r="MDV2" s="92"/>
      <c r="MDW2" s="92"/>
      <c r="MDX2" s="92"/>
      <c r="MDY2" s="92"/>
      <c r="MDZ2" s="92"/>
      <c r="MEA2" s="92"/>
      <c r="MEB2" s="92"/>
      <c r="MEC2" s="92"/>
      <c r="MED2" s="92"/>
      <c r="MEE2" s="92"/>
      <c r="MEF2" s="92"/>
      <c r="MEG2" s="92"/>
      <c r="MEH2" s="92"/>
      <c r="MEI2" s="92"/>
      <c r="MEJ2" s="92"/>
      <c r="MEK2" s="92"/>
      <c r="MEL2" s="92"/>
      <c r="MEM2" s="92"/>
      <c r="MEN2" s="92"/>
      <c r="MEO2" s="92"/>
      <c r="MEP2" s="92"/>
      <c r="MEQ2" s="92"/>
      <c r="MER2" s="92"/>
      <c r="MES2" s="92"/>
      <c r="MET2" s="92"/>
      <c r="MEU2" s="92"/>
      <c r="MEV2" s="92"/>
      <c r="MEW2" s="92"/>
      <c r="MEX2" s="92"/>
      <c r="MEY2" s="92"/>
      <c r="MEZ2" s="92"/>
      <c r="MFA2" s="92"/>
      <c r="MFB2" s="92"/>
      <c r="MFC2" s="92"/>
      <c r="MFD2" s="92"/>
      <c r="MFE2" s="92"/>
      <c r="MFF2" s="92"/>
      <c r="MFG2" s="92"/>
      <c r="MFH2" s="92"/>
      <c r="MFI2" s="92"/>
      <c r="MFJ2" s="92"/>
      <c r="MFK2" s="92"/>
      <c r="MFL2" s="92"/>
      <c r="MFM2" s="92"/>
      <c r="MFN2" s="92"/>
      <c r="MFO2" s="92"/>
      <c r="MFP2" s="92"/>
      <c r="MFQ2" s="92"/>
      <c r="MFR2" s="92"/>
      <c r="MFS2" s="92"/>
      <c r="MFT2" s="92"/>
      <c r="MFU2" s="92"/>
      <c r="MFV2" s="92"/>
      <c r="MFW2" s="92"/>
      <c r="MFX2" s="92"/>
      <c r="MFY2" s="92"/>
      <c r="MFZ2" s="92"/>
      <c r="MGA2" s="92"/>
      <c r="MGB2" s="92"/>
      <c r="MGC2" s="92"/>
      <c r="MGD2" s="92"/>
      <c r="MGE2" s="92"/>
      <c r="MGF2" s="92"/>
      <c r="MGG2" s="92"/>
      <c r="MGH2" s="92"/>
      <c r="MGI2" s="92"/>
      <c r="MGJ2" s="92"/>
      <c r="MGK2" s="92"/>
      <c r="MGL2" s="92"/>
      <c r="MGM2" s="92"/>
      <c r="MGN2" s="92"/>
      <c r="MGO2" s="92"/>
      <c r="MGP2" s="92"/>
      <c r="MGQ2" s="92"/>
      <c r="MGR2" s="92"/>
      <c r="MGS2" s="92"/>
      <c r="MGT2" s="92"/>
      <c r="MGU2" s="92"/>
      <c r="MGV2" s="92"/>
      <c r="MGW2" s="92"/>
      <c r="MGX2" s="92"/>
      <c r="MGY2" s="92"/>
      <c r="MGZ2" s="92"/>
      <c r="MHA2" s="92"/>
      <c r="MHB2" s="92"/>
      <c r="MHC2" s="92"/>
      <c r="MHD2" s="92"/>
      <c r="MHE2" s="92"/>
      <c r="MHF2" s="92"/>
      <c r="MHG2" s="92"/>
      <c r="MHH2" s="92"/>
      <c r="MHI2" s="92"/>
      <c r="MHJ2" s="92"/>
      <c r="MHK2" s="92"/>
      <c r="MHL2" s="92"/>
      <c r="MHM2" s="92"/>
      <c r="MHN2" s="92"/>
      <c r="MHO2" s="92"/>
      <c r="MHP2" s="92"/>
      <c r="MHQ2" s="92"/>
      <c r="MHR2" s="92"/>
      <c r="MHS2" s="92"/>
      <c r="MHT2" s="92"/>
      <c r="MHU2" s="92"/>
      <c r="MHV2" s="92"/>
      <c r="MHW2" s="92"/>
      <c r="MHX2" s="92"/>
      <c r="MHY2" s="92"/>
      <c r="MHZ2" s="92"/>
      <c r="MIA2" s="92"/>
      <c r="MIB2" s="92"/>
      <c r="MIC2" s="92"/>
      <c r="MID2" s="92"/>
      <c r="MIE2" s="92"/>
      <c r="MIF2" s="92"/>
      <c r="MIG2" s="92"/>
      <c r="MIH2" s="92"/>
      <c r="MII2" s="92"/>
      <c r="MIJ2" s="92"/>
      <c r="MIK2" s="92"/>
      <c r="MIL2" s="92"/>
      <c r="MIM2" s="92"/>
      <c r="MIN2" s="92"/>
      <c r="MIO2" s="92"/>
      <c r="MIP2" s="92"/>
      <c r="MIQ2" s="92"/>
      <c r="MIR2" s="92"/>
      <c r="MIS2" s="92"/>
      <c r="MIT2" s="92"/>
      <c r="MIU2" s="92"/>
      <c r="MIV2" s="92"/>
      <c r="MIW2" s="92"/>
      <c r="MIX2" s="92"/>
      <c r="MIY2" s="92"/>
      <c r="MIZ2" s="92"/>
      <c r="MJA2" s="92"/>
      <c r="MJB2" s="92"/>
      <c r="MJC2" s="92"/>
      <c r="MJD2" s="92"/>
      <c r="MJE2" s="92"/>
      <c r="MJF2" s="92"/>
      <c r="MJG2" s="92"/>
      <c r="MJH2" s="92"/>
      <c r="MJI2" s="92"/>
      <c r="MJJ2" s="92"/>
      <c r="MJK2" s="92"/>
      <c r="MJL2" s="92"/>
      <c r="MJM2" s="92"/>
      <c r="MJN2" s="92"/>
      <c r="MJO2" s="92"/>
      <c r="MJP2" s="92"/>
      <c r="MJQ2" s="92"/>
      <c r="MJR2" s="92"/>
      <c r="MJS2" s="92"/>
      <c r="MJT2" s="92"/>
      <c r="MJU2" s="92"/>
      <c r="MJV2" s="92"/>
      <c r="MJW2" s="92"/>
      <c r="MJX2" s="92"/>
      <c r="MJY2" s="92"/>
      <c r="MJZ2" s="92"/>
      <c r="MKA2" s="92"/>
      <c r="MKB2" s="92"/>
      <c r="MKC2" s="92"/>
      <c r="MKD2" s="92"/>
      <c r="MKE2" s="92"/>
      <c r="MKF2" s="92"/>
      <c r="MKG2" s="92"/>
      <c r="MKH2" s="92"/>
      <c r="MKI2" s="92"/>
      <c r="MKJ2" s="92"/>
      <c r="MKK2" s="92"/>
      <c r="MKL2" s="92"/>
      <c r="MKM2" s="92"/>
      <c r="MKN2" s="92"/>
      <c r="MKO2" s="92"/>
      <c r="MKP2" s="92"/>
      <c r="MKQ2" s="92"/>
      <c r="MKR2" s="92"/>
      <c r="MKS2" s="92"/>
      <c r="MKT2" s="92"/>
      <c r="MKU2" s="92"/>
      <c r="MKV2" s="92"/>
      <c r="MKW2" s="92"/>
      <c r="MKX2" s="92"/>
      <c r="MKY2" s="92"/>
      <c r="MKZ2" s="92"/>
      <c r="MLA2" s="92"/>
      <c r="MLB2" s="92"/>
      <c r="MLC2" s="92"/>
      <c r="MLD2" s="92"/>
      <c r="MLE2" s="92"/>
      <c r="MLF2" s="92"/>
      <c r="MLG2" s="92"/>
      <c r="MLH2" s="92"/>
      <c r="MLI2" s="92"/>
      <c r="MLJ2" s="92"/>
      <c r="MLK2" s="92"/>
      <c r="MLL2" s="92"/>
      <c r="MLM2" s="92"/>
      <c r="MLN2" s="92"/>
      <c r="MLO2" s="92"/>
      <c r="MLP2" s="92"/>
      <c r="MLQ2" s="92"/>
      <c r="MLR2" s="92"/>
      <c r="MLS2" s="92"/>
      <c r="MLT2" s="92"/>
      <c r="MLU2" s="92"/>
      <c r="MLV2" s="92"/>
      <c r="MLW2" s="92"/>
      <c r="MLX2" s="92"/>
      <c r="MLY2" s="92"/>
      <c r="MLZ2" s="92"/>
      <c r="MMA2" s="92"/>
      <c r="MMB2" s="92"/>
      <c r="MMC2" s="92"/>
      <c r="MMD2" s="92"/>
      <c r="MME2" s="92"/>
      <c r="MMF2" s="92"/>
      <c r="MMG2" s="92"/>
      <c r="MMH2" s="92"/>
      <c r="MMI2" s="92"/>
      <c r="MMJ2" s="92"/>
      <c r="MMK2" s="92"/>
      <c r="MML2" s="92"/>
      <c r="MMM2" s="92"/>
      <c r="MMN2" s="92"/>
      <c r="MMO2" s="92"/>
      <c r="MMP2" s="92"/>
      <c r="MMQ2" s="92"/>
      <c r="MMR2" s="92"/>
      <c r="MMS2" s="92"/>
      <c r="MMT2" s="92"/>
      <c r="MMU2" s="92"/>
      <c r="MMV2" s="92"/>
      <c r="MMW2" s="92"/>
      <c r="MMX2" s="92"/>
      <c r="MMY2" s="92"/>
      <c r="MMZ2" s="92"/>
      <c r="MNA2" s="92"/>
      <c r="MNB2" s="92"/>
      <c r="MNC2" s="92"/>
      <c r="MND2" s="92"/>
      <c r="MNE2" s="92"/>
      <c r="MNF2" s="92"/>
      <c r="MNG2" s="92"/>
      <c r="MNH2" s="92"/>
      <c r="MNI2" s="92"/>
      <c r="MNJ2" s="92"/>
      <c r="MNK2" s="92"/>
      <c r="MNL2" s="92"/>
      <c r="MNM2" s="92"/>
      <c r="MNN2" s="92"/>
      <c r="MNO2" s="92"/>
      <c r="MNP2" s="92"/>
      <c r="MNQ2" s="92"/>
      <c r="MNR2" s="92"/>
      <c r="MNS2" s="92"/>
      <c r="MNT2" s="92"/>
      <c r="MNU2" s="92"/>
      <c r="MNV2" s="92"/>
      <c r="MNW2" s="92"/>
      <c r="MNX2" s="92"/>
      <c r="MNY2" s="92"/>
      <c r="MNZ2" s="92"/>
      <c r="MOA2" s="92"/>
      <c r="MOB2" s="92"/>
      <c r="MOC2" s="92"/>
      <c r="MOD2" s="92"/>
      <c r="MOE2" s="92"/>
      <c r="MOF2" s="92"/>
      <c r="MOG2" s="92"/>
      <c r="MOH2" s="92"/>
      <c r="MOI2" s="92"/>
      <c r="MOJ2" s="92"/>
      <c r="MOK2" s="92"/>
      <c r="MOL2" s="92"/>
      <c r="MOM2" s="92"/>
      <c r="MON2" s="92"/>
      <c r="MOO2" s="92"/>
      <c r="MOP2" s="92"/>
      <c r="MOQ2" s="92"/>
      <c r="MOR2" s="92"/>
      <c r="MOS2" s="92"/>
      <c r="MOT2" s="92"/>
      <c r="MOU2" s="92"/>
      <c r="MOV2" s="92"/>
      <c r="MOW2" s="92"/>
      <c r="MOX2" s="92"/>
      <c r="MOY2" s="92"/>
      <c r="MOZ2" s="92"/>
      <c r="MPA2" s="92"/>
      <c r="MPB2" s="92"/>
      <c r="MPC2" s="92"/>
      <c r="MPD2" s="92"/>
      <c r="MPE2" s="92"/>
      <c r="MPF2" s="92"/>
      <c r="MPG2" s="92"/>
      <c r="MPH2" s="92"/>
      <c r="MPI2" s="92"/>
      <c r="MPJ2" s="92"/>
      <c r="MPK2" s="92"/>
      <c r="MPL2" s="92"/>
      <c r="MPM2" s="92"/>
      <c r="MPN2" s="92"/>
      <c r="MPO2" s="92"/>
      <c r="MPP2" s="92"/>
      <c r="MPQ2" s="92"/>
      <c r="MPR2" s="92"/>
      <c r="MPS2" s="92"/>
      <c r="MPT2" s="92"/>
      <c r="MPU2" s="92"/>
      <c r="MPV2" s="92"/>
      <c r="MPW2" s="92"/>
      <c r="MPX2" s="92"/>
      <c r="MPY2" s="92"/>
      <c r="MPZ2" s="92"/>
      <c r="MQA2" s="92"/>
      <c r="MQB2" s="92"/>
      <c r="MQC2" s="92"/>
      <c r="MQD2" s="92"/>
      <c r="MQE2" s="92"/>
      <c r="MQF2" s="92"/>
      <c r="MQG2" s="92"/>
      <c r="MQH2" s="92"/>
      <c r="MQI2" s="92"/>
      <c r="MQJ2" s="92"/>
      <c r="MQK2" s="92"/>
      <c r="MQL2" s="92"/>
      <c r="MQM2" s="92"/>
      <c r="MQN2" s="92"/>
      <c r="MQO2" s="92"/>
      <c r="MQP2" s="92"/>
      <c r="MQQ2" s="92"/>
      <c r="MQR2" s="92"/>
      <c r="MQS2" s="92"/>
      <c r="MQT2" s="92"/>
      <c r="MQU2" s="92"/>
      <c r="MQV2" s="92"/>
      <c r="MQW2" s="92"/>
      <c r="MQX2" s="92"/>
      <c r="MQY2" s="92"/>
      <c r="MQZ2" s="92"/>
      <c r="MRA2" s="92"/>
      <c r="MRB2" s="92"/>
      <c r="MRC2" s="92"/>
      <c r="MRD2" s="92"/>
      <c r="MRE2" s="92"/>
      <c r="MRF2" s="92"/>
      <c r="MRG2" s="92"/>
      <c r="MRH2" s="92"/>
      <c r="MRI2" s="92"/>
      <c r="MRJ2" s="92"/>
      <c r="MRK2" s="92"/>
      <c r="MRL2" s="92"/>
      <c r="MRM2" s="92"/>
      <c r="MRN2" s="92"/>
      <c r="MRO2" s="92"/>
      <c r="MRP2" s="92"/>
      <c r="MRQ2" s="92"/>
      <c r="MRR2" s="92"/>
      <c r="MRS2" s="92"/>
      <c r="MRT2" s="92"/>
      <c r="MRU2" s="92"/>
      <c r="MRV2" s="92"/>
      <c r="MRW2" s="92"/>
      <c r="MRX2" s="92"/>
      <c r="MRY2" s="92"/>
      <c r="MRZ2" s="92"/>
      <c r="MSA2" s="92"/>
      <c r="MSB2" s="92"/>
      <c r="MSC2" s="92"/>
      <c r="MSD2" s="92"/>
      <c r="MSE2" s="92"/>
      <c r="MSF2" s="92"/>
      <c r="MSG2" s="92"/>
      <c r="MSH2" s="92"/>
      <c r="MSI2" s="92"/>
      <c r="MSJ2" s="92"/>
      <c r="MSK2" s="92"/>
      <c r="MSL2" s="92"/>
      <c r="MSM2" s="92"/>
      <c r="MSN2" s="92"/>
      <c r="MSO2" s="92"/>
      <c r="MSP2" s="92"/>
      <c r="MSQ2" s="92"/>
      <c r="MSR2" s="92"/>
      <c r="MSS2" s="92"/>
      <c r="MST2" s="92"/>
      <c r="MSU2" s="92"/>
      <c r="MSV2" s="92"/>
      <c r="MSW2" s="92"/>
      <c r="MSX2" s="92"/>
      <c r="MSY2" s="92"/>
      <c r="MSZ2" s="92"/>
      <c r="MTA2" s="92"/>
      <c r="MTB2" s="92"/>
      <c r="MTC2" s="92"/>
      <c r="MTD2" s="92"/>
      <c r="MTE2" s="92"/>
      <c r="MTF2" s="92"/>
      <c r="MTG2" s="92"/>
      <c r="MTH2" s="92"/>
      <c r="MTI2" s="92"/>
      <c r="MTJ2" s="92"/>
      <c r="MTK2" s="92"/>
      <c r="MTL2" s="92"/>
      <c r="MTM2" s="92"/>
      <c r="MTN2" s="92"/>
      <c r="MTO2" s="92"/>
      <c r="MTP2" s="92"/>
      <c r="MTQ2" s="92"/>
      <c r="MTR2" s="92"/>
      <c r="MTS2" s="92"/>
      <c r="MTT2" s="92"/>
      <c r="MTU2" s="92"/>
      <c r="MTV2" s="92"/>
      <c r="MTW2" s="92"/>
      <c r="MTX2" s="92"/>
      <c r="MTY2" s="92"/>
      <c r="MTZ2" s="92"/>
      <c r="MUA2" s="92"/>
      <c r="MUB2" s="92"/>
      <c r="MUC2" s="92"/>
      <c r="MUD2" s="92"/>
      <c r="MUE2" s="92"/>
      <c r="MUF2" s="92"/>
      <c r="MUG2" s="92"/>
      <c r="MUH2" s="92"/>
      <c r="MUI2" s="92"/>
      <c r="MUJ2" s="92"/>
      <c r="MUK2" s="92"/>
      <c r="MUL2" s="92"/>
      <c r="MUM2" s="92"/>
      <c r="MUN2" s="92"/>
      <c r="MUO2" s="92"/>
      <c r="MUP2" s="92"/>
      <c r="MUQ2" s="92"/>
      <c r="MUR2" s="92"/>
      <c r="MUS2" s="92"/>
      <c r="MUT2" s="92"/>
      <c r="MUU2" s="92"/>
      <c r="MUV2" s="92"/>
      <c r="MUW2" s="92"/>
      <c r="MUX2" s="92"/>
      <c r="MUY2" s="92"/>
      <c r="MUZ2" s="92"/>
      <c r="MVA2" s="92"/>
      <c r="MVB2" s="92"/>
      <c r="MVC2" s="92"/>
      <c r="MVD2" s="92"/>
      <c r="MVE2" s="92"/>
      <c r="MVF2" s="92"/>
      <c r="MVG2" s="92"/>
      <c r="MVH2" s="92"/>
      <c r="MVI2" s="92"/>
      <c r="MVJ2" s="92"/>
      <c r="MVK2" s="92"/>
      <c r="MVL2" s="92"/>
      <c r="MVM2" s="92"/>
      <c r="MVN2" s="92"/>
      <c r="MVO2" s="92"/>
      <c r="MVP2" s="92"/>
      <c r="MVQ2" s="92"/>
      <c r="MVR2" s="92"/>
      <c r="MVS2" s="92"/>
      <c r="MVT2" s="92"/>
      <c r="MVU2" s="92"/>
      <c r="MVV2" s="92"/>
      <c r="MVW2" s="92"/>
      <c r="MVX2" s="92"/>
      <c r="MVY2" s="92"/>
      <c r="MVZ2" s="92"/>
      <c r="MWA2" s="92"/>
      <c r="MWB2" s="92"/>
      <c r="MWC2" s="92"/>
      <c r="MWD2" s="92"/>
      <c r="MWE2" s="92"/>
      <c r="MWF2" s="92"/>
      <c r="MWG2" s="92"/>
      <c r="MWH2" s="92"/>
      <c r="MWI2" s="92"/>
      <c r="MWJ2" s="92"/>
      <c r="MWK2" s="92"/>
      <c r="MWL2" s="92"/>
      <c r="MWM2" s="92"/>
      <c r="MWN2" s="92"/>
      <c r="MWO2" s="92"/>
      <c r="MWP2" s="92"/>
      <c r="MWQ2" s="92"/>
      <c r="MWR2" s="92"/>
      <c r="MWS2" s="92"/>
      <c r="MWT2" s="92"/>
      <c r="MWU2" s="92"/>
      <c r="MWV2" s="92"/>
      <c r="MWW2" s="92"/>
      <c r="MWX2" s="92"/>
      <c r="MWY2" s="92"/>
      <c r="MWZ2" s="92"/>
      <c r="MXA2" s="92"/>
      <c r="MXB2" s="92"/>
      <c r="MXC2" s="92"/>
      <c r="MXD2" s="92"/>
      <c r="MXE2" s="92"/>
      <c r="MXF2" s="92"/>
      <c r="MXG2" s="92"/>
      <c r="MXH2" s="92"/>
      <c r="MXI2" s="92"/>
      <c r="MXJ2" s="92"/>
      <c r="MXK2" s="92"/>
      <c r="MXL2" s="92"/>
      <c r="MXM2" s="92"/>
      <c r="MXN2" s="92"/>
      <c r="MXO2" s="92"/>
      <c r="MXP2" s="92"/>
      <c r="MXQ2" s="92"/>
      <c r="MXR2" s="92"/>
      <c r="MXS2" s="92"/>
      <c r="MXT2" s="92"/>
      <c r="MXU2" s="92"/>
      <c r="MXV2" s="92"/>
      <c r="MXW2" s="92"/>
      <c r="MXX2" s="92"/>
      <c r="MXY2" s="92"/>
      <c r="MXZ2" s="92"/>
      <c r="MYA2" s="92"/>
      <c r="MYB2" s="92"/>
      <c r="MYC2" s="92"/>
      <c r="MYD2" s="92"/>
      <c r="MYE2" s="92"/>
      <c r="MYF2" s="92"/>
      <c r="MYG2" s="92"/>
      <c r="MYH2" s="92"/>
      <c r="MYI2" s="92"/>
      <c r="MYJ2" s="92"/>
      <c r="MYK2" s="92"/>
      <c r="MYL2" s="92"/>
      <c r="MYM2" s="92"/>
      <c r="MYN2" s="92"/>
      <c r="MYO2" s="92"/>
      <c r="MYP2" s="92"/>
      <c r="MYQ2" s="92"/>
      <c r="MYR2" s="92"/>
      <c r="MYS2" s="92"/>
      <c r="MYT2" s="92"/>
      <c r="MYU2" s="92"/>
      <c r="MYV2" s="92"/>
      <c r="MYW2" s="92"/>
      <c r="MYX2" s="92"/>
      <c r="MYY2" s="92"/>
      <c r="MYZ2" s="92"/>
      <c r="MZA2" s="92"/>
      <c r="MZB2" s="92"/>
      <c r="MZC2" s="92"/>
      <c r="MZD2" s="92"/>
      <c r="MZE2" s="92"/>
      <c r="MZF2" s="92"/>
      <c r="MZG2" s="92"/>
      <c r="MZH2" s="92"/>
      <c r="MZI2" s="92"/>
      <c r="MZJ2" s="92"/>
      <c r="MZK2" s="92"/>
      <c r="MZL2" s="92"/>
      <c r="MZM2" s="92"/>
      <c r="MZN2" s="92"/>
      <c r="MZO2" s="92"/>
      <c r="MZP2" s="92"/>
      <c r="MZQ2" s="92"/>
      <c r="MZR2" s="92"/>
      <c r="MZS2" s="92"/>
      <c r="MZT2" s="92"/>
      <c r="MZU2" s="92"/>
      <c r="MZV2" s="92"/>
      <c r="MZW2" s="92"/>
      <c r="MZX2" s="92"/>
      <c r="MZY2" s="92"/>
      <c r="MZZ2" s="92"/>
      <c r="NAA2" s="92"/>
      <c r="NAB2" s="92"/>
      <c r="NAC2" s="92"/>
      <c r="NAD2" s="92"/>
      <c r="NAE2" s="92"/>
      <c r="NAF2" s="92"/>
      <c r="NAG2" s="92"/>
      <c r="NAH2" s="92"/>
      <c r="NAI2" s="92"/>
      <c r="NAJ2" s="92"/>
      <c r="NAK2" s="92"/>
      <c r="NAL2" s="92"/>
      <c r="NAM2" s="92"/>
      <c r="NAN2" s="92"/>
      <c r="NAO2" s="92"/>
      <c r="NAP2" s="92"/>
      <c r="NAQ2" s="92"/>
      <c r="NAR2" s="92"/>
      <c r="NAS2" s="92"/>
      <c r="NAT2" s="92"/>
      <c r="NAU2" s="92"/>
      <c r="NAV2" s="92"/>
      <c r="NAW2" s="92"/>
      <c r="NAX2" s="92"/>
      <c r="NAY2" s="92"/>
      <c r="NAZ2" s="92"/>
      <c r="NBA2" s="92"/>
      <c r="NBB2" s="92"/>
      <c r="NBC2" s="92"/>
      <c r="NBD2" s="92"/>
      <c r="NBE2" s="92"/>
      <c r="NBF2" s="92"/>
      <c r="NBG2" s="92"/>
      <c r="NBH2" s="92"/>
      <c r="NBI2" s="92"/>
      <c r="NBJ2" s="92"/>
      <c r="NBK2" s="92"/>
      <c r="NBL2" s="92"/>
      <c r="NBM2" s="92"/>
      <c r="NBN2" s="92"/>
      <c r="NBO2" s="92"/>
      <c r="NBP2" s="92"/>
      <c r="NBQ2" s="92"/>
      <c r="NBR2" s="92"/>
      <c r="NBS2" s="92"/>
      <c r="NBT2" s="92"/>
      <c r="NBU2" s="92"/>
      <c r="NBV2" s="92"/>
      <c r="NBW2" s="92"/>
      <c r="NBX2" s="92"/>
      <c r="NBY2" s="92"/>
      <c r="NBZ2" s="92"/>
      <c r="NCA2" s="92"/>
      <c r="NCB2" s="92"/>
      <c r="NCC2" s="92"/>
      <c r="NCD2" s="92"/>
      <c r="NCE2" s="92"/>
      <c r="NCF2" s="92"/>
      <c r="NCG2" s="92"/>
      <c r="NCH2" s="92"/>
      <c r="NCI2" s="92"/>
      <c r="NCJ2" s="92"/>
      <c r="NCK2" s="92"/>
      <c r="NCL2" s="92"/>
      <c r="NCM2" s="92"/>
      <c r="NCN2" s="92"/>
      <c r="NCO2" s="92"/>
      <c r="NCP2" s="92"/>
      <c r="NCQ2" s="92"/>
      <c r="NCR2" s="92"/>
      <c r="NCS2" s="92"/>
      <c r="NCT2" s="92"/>
      <c r="NCU2" s="92"/>
      <c r="NCV2" s="92"/>
      <c r="NCW2" s="92"/>
      <c r="NCX2" s="92"/>
      <c r="NCY2" s="92"/>
      <c r="NCZ2" s="92"/>
      <c r="NDA2" s="92"/>
      <c r="NDB2" s="92"/>
      <c r="NDC2" s="92"/>
      <c r="NDD2" s="92"/>
      <c r="NDE2" s="92"/>
      <c r="NDF2" s="92"/>
      <c r="NDG2" s="92"/>
      <c r="NDH2" s="92"/>
      <c r="NDI2" s="92"/>
      <c r="NDJ2" s="92"/>
      <c r="NDK2" s="92"/>
      <c r="NDL2" s="92"/>
      <c r="NDM2" s="92"/>
      <c r="NDN2" s="92"/>
      <c r="NDO2" s="92"/>
      <c r="NDP2" s="92"/>
      <c r="NDQ2" s="92"/>
      <c r="NDR2" s="92"/>
      <c r="NDS2" s="92"/>
      <c r="NDT2" s="92"/>
      <c r="NDU2" s="92"/>
      <c r="NDV2" s="92"/>
      <c r="NDW2" s="92"/>
      <c r="NDX2" s="92"/>
      <c r="NDY2" s="92"/>
      <c r="NDZ2" s="92"/>
      <c r="NEA2" s="92"/>
      <c r="NEB2" s="92"/>
      <c r="NEC2" s="92"/>
      <c r="NED2" s="92"/>
      <c r="NEE2" s="92"/>
      <c r="NEF2" s="92"/>
      <c r="NEG2" s="92"/>
      <c r="NEH2" s="92"/>
      <c r="NEI2" s="92"/>
      <c r="NEJ2" s="92"/>
      <c r="NEK2" s="92"/>
      <c r="NEL2" s="92"/>
      <c r="NEM2" s="92"/>
      <c r="NEN2" s="92"/>
      <c r="NEO2" s="92"/>
      <c r="NEP2" s="92"/>
      <c r="NEQ2" s="92"/>
      <c r="NER2" s="92"/>
      <c r="NES2" s="92"/>
      <c r="NET2" s="92"/>
      <c r="NEU2" s="92"/>
      <c r="NEV2" s="92"/>
      <c r="NEW2" s="92"/>
      <c r="NEX2" s="92"/>
      <c r="NEY2" s="92"/>
      <c r="NEZ2" s="92"/>
      <c r="NFA2" s="92"/>
      <c r="NFB2" s="92"/>
      <c r="NFC2" s="92"/>
      <c r="NFD2" s="92"/>
      <c r="NFE2" s="92"/>
      <c r="NFF2" s="92"/>
      <c r="NFG2" s="92"/>
      <c r="NFH2" s="92"/>
      <c r="NFI2" s="92"/>
      <c r="NFJ2" s="92"/>
      <c r="NFK2" s="92"/>
      <c r="NFL2" s="92"/>
      <c r="NFM2" s="92"/>
      <c r="NFN2" s="92"/>
      <c r="NFO2" s="92"/>
      <c r="NFP2" s="92"/>
      <c r="NFQ2" s="92"/>
      <c r="NFR2" s="92"/>
      <c r="NFS2" s="92"/>
      <c r="NFT2" s="92"/>
      <c r="NFU2" s="92"/>
      <c r="NFV2" s="92"/>
      <c r="NFW2" s="92"/>
      <c r="NFX2" s="92"/>
      <c r="NFY2" s="92"/>
      <c r="NFZ2" s="92"/>
      <c r="NGA2" s="92"/>
      <c r="NGB2" s="92"/>
      <c r="NGC2" s="92"/>
      <c r="NGD2" s="92"/>
      <c r="NGE2" s="92"/>
      <c r="NGF2" s="92"/>
      <c r="NGG2" s="92"/>
      <c r="NGH2" s="92"/>
      <c r="NGI2" s="92"/>
      <c r="NGJ2" s="92"/>
      <c r="NGK2" s="92"/>
      <c r="NGL2" s="92"/>
      <c r="NGM2" s="92"/>
      <c r="NGN2" s="92"/>
      <c r="NGO2" s="92"/>
      <c r="NGP2" s="92"/>
      <c r="NGQ2" s="92"/>
      <c r="NGR2" s="92"/>
      <c r="NGS2" s="92"/>
      <c r="NGT2" s="92"/>
      <c r="NGU2" s="92"/>
      <c r="NGV2" s="92"/>
      <c r="NGW2" s="92"/>
      <c r="NGX2" s="92"/>
      <c r="NGY2" s="92"/>
      <c r="NGZ2" s="92"/>
      <c r="NHA2" s="92"/>
      <c r="NHB2" s="92"/>
      <c r="NHC2" s="92"/>
      <c r="NHD2" s="92"/>
      <c r="NHE2" s="92"/>
      <c r="NHF2" s="92"/>
      <c r="NHG2" s="92"/>
      <c r="NHH2" s="92"/>
      <c r="NHI2" s="92"/>
      <c r="NHJ2" s="92"/>
      <c r="NHK2" s="92"/>
      <c r="NHL2" s="92"/>
      <c r="NHM2" s="92"/>
      <c r="NHN2" s="92"/>
      <c r="NHO2" s="92"/>
      <c r="NHP2" s="92"/>
      <c r="NHQ2" s="92"/>
      <c r="NHR2" s="92"/>
      <c r="NHS2" s="92"/>
      <c r="NHT2" s="92"/>
      <c r="NHU2" s="92"/>
      <c r="NHV2" s="92"/>
      <c r="NHW2" s="92"/>
      <c r="NHX2" s="92"/>
      <c r="NHY2" s="92"/>
      <c r="NHZ2" s="92"/>
      <c r="NIA2" s="92"/>
      <c r="NIB2" s="92"/>
      <c r="NIC2" s="92"/>
      <c r="NID2" s="92"/>
      <c r="NIE2" s="92"/>
      <c r="NIF2" s="92"/>
      <c r="NIG2" s="92"/>
      <c r="NIH2" s="92"/>
      <c r="NII2" s="92"/>
      <c r="NIJ2" s="92"/>
      <c r="NIK2" s="92"/>
      <c r="NIL2" s="92"/>
      <c r="NIM2" s="92"/>
      <c r="NIN2" s="92"/>
      <c r="NIO2" s="92"/>
      <c r="NIP2" s="92"/>
      <c r="NIQ2" s="92"/>
      <c r="NIR2" s="92"/>
      <c r="NIS2" s="92"/>
      <c r="NIT2" s="92"/>
      <c r="NIU2" s="92"/>
      <c r="NIV2" s="92"/>
      <c r="NIW2" s="92"/>
      <c r="NIX2" s="92"/>
      <c r="NIY2" s="92"/>
      <c r="NIZ2" s="92"/>
      <c r="NJA2" s="92"/>
      <c r="NJB2" s="92"/>
      <c r="NJC2" s="92"/>
      <c r="NJD2" s="92"/>
      <c r="NJE2" s="92"/>
      <c r="NJF2" s="92"/>
      <c r="NJG2" s="92"/>
      <c r="NJH2" s="92"/>
      <c r="NJI2" s="92"/>
      <c r="NJJ2" s="92"/>
      <c r="NJK2" s="92"/>
      <c r="NJL2" s="92"/>
      <c r="NJM2" s="92"/>
      <c r="NJN2" s="92"/>
      <c r="NJO2" s="92"/>
      <c r="NJP2" s="92"/>
      <c r="NJQ2" s="92"/>
      <c r="NJR2" s="92"/>
      <c r="NJS2" s="92"/>
      <c r="NJT2" s="92"/>
      <c r="NJU2" s="92"/>
      <c r="NJV2" s="92"/>
      <c r="NJW2" s="92"/>
      <c r="NJX2" s="92"/>
      <c r="NJY2" s="92"/>
      <c r="NJZ2" s="92"/>
      <c r="NKA2" s="92"/>
      <c r="NKB2" s="92"/>
      <c r="NKC2" s="92"/>
      <c r="NKD2" s="92"/>
      <c r="NKE2" s="92"/>
      <c r="NKF2" s="92"/>
      <c r="NKG2" s="92"/>
      <c r="NKH2" s="92"/>
      <c r="NKI2" s="92"/>
      <c r="NKJ2" s="92"/>
      <c r="NKK2" s="92"/>
      <c r="NKL2" s="92"/>
      <c r="NKM2" s="92"/>
      <c r="NKN2" s="92"/>
      <c r="NKO2" s="92"/>
      <c r="NKP2" s="92"/>
      <c r="NKQ2" s="92"/>
      <c r="NKR2" s="92"/>
      <c r="NKS2" s="92"/>
      <c r="NKT2" s="92"/>
      <c r="NKU2" s="92"/>
      <c r="NKV2" s="92"/>
      <c r="NKW2" s="92"/>
      <c r="NKX2" s="92"/>
      <c r="NKY2" s="92"/>
      <c r="NKZ2" s="92"/>
      <c r="NLA2" s="92"/>
      <c r="NLB2" s="92"/>
      <c r="NLC2" s="92"/>
      <c r="NLD2" s="92"/>
      <c r="NLE2" s="92"/>
      <c r="NLF2" s="92"/>
      <c r="NLG2" s="92"/>
      <c r="NLH2" s="92"/>
      <c r="NLI2" s="92"/>
      <c r="NLJ2" s="92"/>
      <c r="NLK2" s="92"/>
      <c r="NLL2" s="92"/>
      <c r="NLM2" s="92"/>
      <c r="NLN2" s="92"/>
      <c r="NLO2" s="92"/>
      <c r="NLP2" s="92"/>
      <c r="NLQ2" s="92"/>
      <c r="NLR2" s="92"/>
      <c r="NLS2" s="92"/>
      <c r="NLT2" s="92"/>
      <c r="NLU2" s="92"/>
      <c r="NLV2" s="92"/>
      <c r="NLW2" s="92"/>
      <c r="NLX2" s="92"/>
      <c r="NLY2" s="92"/>
      <c r="NLZ2" s="92"/>
      <c r="NMA2" s="92"/>
      <c r="NMB2" s="92"/>
      <c r="NMC2" s="92"/>
      <c r="NMD2" s="92"/>
      <c r="NME2" s="92"/>
      <c r="NMF2" s="92"/>
      <c r="NMG2" s="92"/>
      <c r="NMH2" s="92"/>
      <c r="NMI2" s="92"/>
      <c r="NMJ2" s="92"/>
      <c r="NMK2" s="92"/>
      <c r="NML2" s="92"/>
      <c r="NMM2" s="92"/>
      <c r="NMN2" s="92"/>
      <c r="NMO2" s="92"/>
      <c r="NMP2" s="92"/>
      <c r="NMQ2" s="92"/>
      <c r="NMR2" s="92"/>
      <c r="NMS2" s="92"/>
      <c r="NMT2" s="92"/>
      <c r="NMU2" s="92"/>
      <c r="NMV2" s="92"/>
      <c r="NMW2" s="92"/>
      <c r="NMX2" s="92"/>
      <c r="NMY2" s="92"/>
      <c r="NMZ2" s="92"/>
      <c r="NNA2" s="92"/>
      <c r="NNB2" s="92"/>
      <c r="NNC2" s="92"/>
      <c r="NND2" s="92"/>
      <c r="NNE2" s="92"/>
      <c r="NNF2" s="92"/>
      <c r="NNG2" s="92"/>
      <c r="NNH2" s="92"/>
      <c r="NNI2" s="92"/>
      <c r="NNJ2" s="92"/>
      <c r="NNK2" s="92"/>
      <c r="NNL2" s="92"/>
      <c r="NNM2" s="92"/>
      <c r="NNN2" s="92"/>
      <c r="NNO2" s="92"/>
      <c r="NNP2" s="92"/>
      <c r="NNQ2" s="92"/>
      <c r="NNR2" s="92"/>
      <c r="NNS2" s="92"/>
      <c r="NNT2" s="92"/>
      <c r="NNU2" s="92"/>
      <c r="NNV2" s="92"/>
      <c r="NNW2" s="92"/>
      <c r="NNX2" s="92"/>
      <c r="NNY2" s="92"/>
      <c r="NNZ2" s="92"/>
      <c r="NOA2" s="92"/>
      <c r="NOB2" s="92"/>
      <c r="NOC2" s="92"/>
      <c r="NOD2" s="92"/>
      <c r="NOE2" s="92"/>
      <c r="NOF2" s="92"/>
      <c r="NOG2" s="92"/>
      <c r="NOH2" s="92"/>
      <c r="NOI2" s="92"/>
      <c r="NOJ2" s="92"/>
      <c r="NOK2" s="92"/>
      <c r="NOL2" s="92"/>
      <c r="NOM2" s="92"/>
      <c r="NON2" s="92"/>
      <c r="NOO2" s="92"/>
      <c r="NOP2" s="92"/>
      <c r="NOQ2" s="92"/>
      <c r="NOR2" s="92"/>
      <c r="NOS2" s="92"/>
      <c r="NOT2" s="92"/>
      <c r="NOU2" s="92"/>
      <c r="NOV2" s="92"/>
      <c r="NOW2" s="92"/>
      <c r="NOX2" s="92"/>
      <c r="NOY2" s="92"/>
      <c r="NOZ2" s="92"/>
      <c r="NPA2" s="92"/>
      <c r="NPB2" s="92"/>
      <c r="NPC2" s="92"/>
      <c r="NPD2" s="92"/>
      <c r="NPE2" s="92"/>
      <c r="NPF2" s="92"/>
      <c r="NPG2" s="92"/>
      <c r="NPH2" s="92"/>
      <c r="NPI2" s="92"/>
      <c r="NPJ2" s="92"/>
      <c r="NPK2" s="92"/>
      <c r="NPL2" s="92"/>
      <c r="NPM2" s="92"/>
      <c r="NPN2" s="92"/>
      <c r="NPO2" s="92"/>
      <c r="NPP2" s="92"/>
      <c r="NPQ2" s="92"/>
      <c r="NPR2" s="92"/>
      <c r="NPS2" s="92"/>
      <c r="NPT2" s="92"/>
      <c r="NPU2" s="92"/>
      <c r="NPV2" s="92"/>
      <c r="NPW2" s="92"/>
      <c r="NPX2" s="92"/>
      <c r="NPY2" s="92"/>
      <c r="NPZ2" s="92"/>
      <c r="NQA2" s="92"/>
      <c r="NQB2" s="92"/>
      <c r="NQC2" s="92"/>
      <c r="NQD2" s="92"/>
      <c r="NQE2" s="92"/>
      <c r="NQF2" s="92"/>
      <c r="NQG2" s="92"/>
      <c r="NQH2" s="92"/>
      <c r="NQI2" s="92"/>
      <c r="NQJ2" s="92"/>
      <c r="NQK2" s="92"/>
      <c r="NQL2" s="92"/>
      <c r="NQM2" s="92"/>
      <c r="NQN2" s="92"/>
      <c r="NQO2" s="92"/>
      <c r="NQP2" s="92"/>
      <c r="NQQ2" s="92"/>
      <c r="NQR2" s="92"/>
      <c r="NQS2" s="92"/>
      <c r="NQT2" s="92"/>
      <c r="NQU2" s="92"/>
      <c r="NQV2" s="92"/>
      <c r="NQW2" s="92"/>
      <c r="NQX2" s="92"/>
      <c r="NQY2" s="92"/>
      <c r="NQZ2" s="92"/>
      <c r="NRA2" s="92"/>
      <c r="NRB2" s="92"/>
      <c r="NRC2" s="92"/>
      <c r="NRD2" s="92"/>
      <c r="NRE2" s="92"/>
      <c r="NRF2" s="92"/>
      <c r="NRG2" s="92"/>
      <c r="NRH2" s="92"/>
      <c r="NRI2" s="92"/>
      <c r="NRJ2" s="92"/>
      <c r="NRK2" s="92"/>
      <c r="NRL2" s="92"/>
      <c r="NRM2" s="92"/>
      <c r="NRN2" s="92"/>
      <c r="NRO2" s="92"/>
      <c r="NRP2" s="92"/>
      <c r="NRQ2" s="92"/>
      <c r="NRR2" s="92"/>
      <c r="NRS2" s="92"/>
      <c r="NRT2" s="92"/>
      <c r="NRU2" s="92"/>
      <c r="NRV2" s="92"/>
      <c r="NRW2" s="92"/>
      <c r="NRX2" s="92"/>
      <c r="NRY2" s="92"/>
      <c r="NRZ2" s="92"/>
      <c r="NSA2" s="92"/>
      <c r="NSB2" s="92"/>
      <c r="NSC2" s="92"/>
      <c r="NSD2" s="92"/>
      <c r="NSE2" s="92"/>
      <c r="NSF2" s="92"/>
      <c r="NSG2" s="92"/>
      <c r="NSH2" s="92"/>
      <c r="NSI2" s="92"/>
      <c r="NSJ2" s="92"/>
      <c r="NSK2" s="92"/>
      <c r="NSL2" s="92"/>
      <c r="NSM2" s="92"/>
      <c r="NSN2" s="92"/>
      <c r="NSO2" s="92"/>
      <c r="NSP2" s="92"/>
      <c r="NSQ2" s="92"/>
      <c r="NSR2" s="92"/>
      <c r="NSS2" s="92"/>
      <c r="NST2" s="92"/>
      <c r="NSU2" s="92"/>
      <c r="NSV2" s="92"/>
      <c r="NSW2" s="92"/>
      <c r="NSX2" s="92"/>
      <c r="NSY2" s="92"/>
      <c r="NSZ2" s="92"/>
      <c r="NTA2" s="92"/>
      <c r="NTB2" s="92"/>
      <c r="NTC2" s="92"/>
      <c r="NTD2" s="92"/>
      <c r="NTE2" s="92"/>
      <c r="NTF2" s="92"/>
      <c r="NTG2" s="92"/>
      <c r="NTH2" s="92"/>
      <c r="NTI2" s="92"/>
      <c r="NTJ2" s="92"/>
      <c r="NTK2" s="92"/>
      <c r="NTL2" s="92"/>
      <c r="NTM2" s="92"/>
      <c r="NTN2" s="92"/>
      <c r="NTO2" s="92"/>
      <c r="NTP2" s="92"/>
      <c r="NTQ2" s="92"/>
      <c r="NTR2" s="92"/>
      <c r="NTS2" s="92"/>
      <c r="NTT2" s="92"/>
      <c r="NTU2" s="92"/>
      <c r="NTV2" s="92"/>
      <c r="NTW2" s="92"/>
      <c r="NTX2" s="92"/>
      <c r="NTY2" s="92"/>
      <c r="NTZ2" s="92"/>
      <c r="NUA2" s="92"/>
      <c r="NUB2" s="92"/>
      <c r="NUC2" s="92"/>
      <c r="NUD2" s="92"/>
      <c r="NUE2" s="92"/>
      <c r="NUF2" s="92"/>
      <c r="NUG2" s="92"/>
      <c r="NUH2" s="92"/>
      <c r="NUI2" s="92"/>
      <c r="NUJ2" s="92"/>
      <c r="NUK2" s="92"/>
      <c r="NUL2" s="92"/>
      <c r="NUM2" s="92"/>
      <c r="NUN2" s="92"/>
      <c r="NUO2" s="92"/>
      <c r="NUP2" s="92"/>
      <c r="NUQ2" s="92"/>
      <c r="NUR2" s="92"/>
      <c r="NUS2" s="92"/>
      <c r="NUT2" s="92"/>
      <c r="NUU2" s="92"/>
      <c r="NUV2" s="92"/>
      <c r="NUW2" s="92"/>
      <c r="NUX2" s="92"/>
      <c r="NUY2" s="92"/>
      <c r="NUZ2" s="92"/>
      <c r="NVA2" s="92"/>
      <c r="NVB2" s="92"/>
      <c r="NVC2" s="92"/>
      <c r="NVD2" s="92"/>
      <c r="NVE2" s="92"/>
      <c r="NVF2" s="92"/>
      <c r="NVG2" s="92"/>
      <c r="NVH2" s="92"/>
      <c r="NVI2" s="92"/>
      <c r="NVJ2" s="92"/>
      <c r="NVK2" s="92"/>
      <c r="NVL2" s="92"/>
      <c r="NVM2" s="92"/>
      <c r="NVN2" s="92"/>
      <c r="NVO2" s="92"/>
      <c r="NVP2" s="92"/>
      <c r="NVQ2" s="92"/>
      <c r="NVR2" s="92"/>
      <c r="NVS2" s="92"/>
      <c r="NVT2" s="92"/>
      <c r="NVU2" s="92"/>
      <c r="NVV2" s="92"/>
      <c r="NVW2" s="92"/>
      <c r="NVX2" s="92"/>
      <c r="NVY2" s="92"/>
      <c r="NVZ2" s="92"/>
      <c r="NWA2" s="92"/>
      <c r="NWB2" s="92"/>
      <c r="NWC2" s="92"/>
      <c r="NWD2" s="92"/>
      <c r="NWE2" s="92"/>
      <c r="NWF2" s="92"/>
      <c r="NWG2" s="92"/>
      <c r="NWH2" s="92"/>
      <c r="NWI2" s="92"/>
      <c r="NWJ2" s="92"/>
      <c r="NWK2" s="92"/>
      <c r="NWL2" s="92"/>
      <c r="NWM2" s="92"/>
      <c r="NWN2" s="92"/>
      <c r="NWO2" s="92"/>
      <c r="NWP2" s="92"/>
      <c r="NWQ2" s="92"/>
      <c r="NWR2" s="92"/>
      <c r="NWS2" s="92"/>
      <c r="NWT2" s="92"/>
      <c r="NWU2" s="92"/>
      <c r="NWV2" s="92"/>
      <c r="NWW2" s="92"/>
      <c r="NWX2" s="92"/>
      <c r="NWY2" s="92"/>
      <c r="NWZ2" s="92"/>
      <c r="NXA2" s="92"/>
      <c r="NXB2" s="92"/>
      <c r="NXC2" s="92"/>
      <c r="NXD2" s="92"/>
      <c r="NXE2" s="92"/>
      <c r="NXF2" s="92"/>
      <c r="NXG2" s="92"/>
      <c r="NXH2" s="92"/>
      <c r="NXI2" s="92"/>
      <c r="NXJ2" s="92"/>
      <c r="NXK2" s="92"/>
      <c r="NXL2" s="92"/>
      <c r="NXM2" s="92"/>
      <c r="NXN2" s="92"/>
      <c r="NXO2" s="92"/>
      <c r="NXP2" s="92"/>
      <c r="NXQ2" s="92"/>
      <c r="NXR2" s="92"/>
      <c r="NXS2" s="92"/>
      <c r="NXT2" s="92"/>
      <c r="NXU2" s="92"/>
      <c r="NXV2" s="92"/>
      <c r="NXW2" s="92"/>
      <c r="NXX2" s="92"/>
      <c r="NXY2" s="92"/>
      <c r="NXZ2" s="92"/>
      <c r="NYA2" s="92"/>
      <c r="NYB2" s="92"/>
      <c r="NYC2" s="92"/>
      <c r="NYD2" s="92"/>
      <c r="NYE2" s="92"/>
      <c r="NYF2" s="92"/>
      <c r="NYG2" s="92"/>
      <c r="NYH2" s="92"/>
      <c r="NYI2" s="92"/>
      <c r="NYJ2" s="92"/>
      <c r="NYK2" s="92"/>
      <c r="NYL2" s="92"/>
      <c r="NYM2" s="92"/>
      <c r="NYN2" s="92"/>
      <c r="NYO2" s="92"/>
      <c r="NYP2" s="92"/>
      <c r="NYQ2" s="92"/>
      <c r="NYR2" s="92"/>
      <c r="NYS2" s="92"/>
      <c r="NYT2" s="92"/>
      <c r="NYU2" s="92"/>
      <c r="NYV2" s="92"/>
      <c r="NYW2" s="92"/>
      <c r="NYX2" s="92"/>
      <c r="NYY2" s="92"/>
      <c r="NYZ2" s="92"/>
      <c r="NZA2" s="92"/>
      <c r="NZB2" s="92"/>
      <c r="NZC2" s="92"/>
      <c r="NZD2" s="92"/>
      <c r="NZE2" s="92"/>
      <c r="NZF2" s="92"/>
      <c r="NZG2" s="92"/>
      <c r="NZH2" s="92"/>
      <c r="NZI2" s="92"/>
      <c r="NZJ2" s="92"/>
      <c r="NZK2" s="92"/>
      <c r="NZL2" s="92"/>
      <c r="NZM2" s="92"/>
      <c r="NZN2" s="92"/>
      <c r="NZO2" s="92"/>
      <c r="NZP2" s="92"/>
      <c r="NZQ2" s="92"/>
      <c r="NZR2" s="92"/>
      <c r="NZS2" s="92"/>
      <c r="NZT2" s="92"/>
      <c r="NZU2" s="92"/>
      <c r="NZV2" s="92"/>
      <c r="NZW2" s="92"/>
      <c r="NZX2" s="92"/>
      <c r="NZY2" s="92"/>
      <c r="NZZ2" s="92"/>
      <c r="OAA2" s="92"/>
      <c r="OAB2" s="92"/>
      <c r="OAC2" s="92"/>
      <c r="OAD2" s="92"/>
      <c r="OAE2" s="92"/>
      <c r="OAF2" s="92"/>
      <c r="OAG2" s="92"/>
      <c r="OAH2" s="92"/>
      <c r="OAI2" s="92"/>
      <c r="OAJ2" s="92"/>
      <c r="OAK2" s="92"/>
      <c r="OAL2" s="92"/>
      <c r="OAM2" s="92"/>
      <c r="OAN2" s="92"/>
      <c r="OAO2" s="92"/>
      <c r="OAP2" s="92"/>
      <c r="OAQ2" s="92"/>
      <c r="OAR2" s="92"/>
      <c r="OAS2" s="92"/>
      <c r="OAT2" s="92"/>
      <c r="OAU2" s="92"/>
      <c r="OAV2" s="92"/>
      <c r="OAW2" s="92"/>
      <c r="OAX2" s="92"/>
      <c r="OAY2" s="92"/>
      <c r="OAZ2" s="92"/>
      <c r="OBA2" s="92"/>
      <c r="OBB2" s="92"/>
      <c r="OBC2" s="92"/>
      <c r="OBD2" s="92"/>
      <c r="OBE2" s="92"/>
      <c r="OBF2" s="92"/>
      <c r="OBG2" s="92"/>
      <c r="OBH2" s="92"/>
      <c r="OBI2" s="92"/>
      <c r="OBJ2" s="92"/>
      <c r="OBK2" s="92"/>
      <c r="OBL2" s="92"/>
      <c r="OBM2" s="92"/>
      <c r="OBN2" s="92"/>
      <c r="OBO2" s="92"/>
      <c r="OBP2" s="92"/>
      <c r="OBQ2" s="92"/>
      <c r="OBR2" s="92"/>
      <c r="OBS2" s="92"/>
      <c r="OBT2" s="92"/>
      <c r="OBU2" s="92"/>
      <c r="OBV2" s="92"/>
      <c r="OBW2" s="92"/>
      <c r="OBX2" s="92"/>
      <c r="OBY2" s="92"/>
      <c r="OBZ2" s="92"/>
      <c r="OCA2" s="92"/>
      <c r="OCB2" s="92"/>
      <c r="OCC2" s="92"/>
      <c r="OCD2" s="92"/>
      <c r="OCE2" s="92"/>
      <c r="OCF2" s="92"/>
      <c r="OCG2" s="92"/>
      <c r="OCH2" s="92"/>
      <c r="OCI2" s="92"/>
      <c r="OCJ2" s="92"/>
      <c r="OCK2" s="92"/>
      <c r="OCL2" s="92"/>
      <c r="OCM2" s="92"/>
      <c r="OCN2" s="92"/>
      <c r="OCO2" s="92"/>
      <c r="OCP2" s="92"/>
      <c r="OCQ2" s="92"/>
      <c r="OCR2" s="92"/>
      <c r="OCS2" s="92"/>
      <c r="OCT2" s="92"/>
      <c r="OCU2" s="92"/>
      <c r="OCV2" s="92"/>
      <c r="OCW2" s="92"/>
      <c r="OCX2" s="92"/>
      <c r="OCY2" s="92"/>
      <c r="OCZ2" s="92"/>
      <c r="ODA2" s="92"/>
      <c r="ODB2" s="92"/>
      <c r="ODC2" s="92"/>
      <c r="ODD2" s="92"/>
      <c r="ODE2" s="92"/>
      <c r="ODF2" s="92"/>
      <c r="ODG2" s="92"/>
      <c r="ODH2" s="92"/>
      <c r="ODI2" s="92"/>
      <c r="ODJ2" s="92"/>
      <c r="ODK2" s="92"/>
      <c r="ODL2" s="92"/>
      <c r="ODM2" s="92"/>
      <c r="ODN2" s="92"/>
      <c r="ODO2" s="92"/>
      <c r="ODP2" s="92"/>
      <c r="ODQ2" s="92"/>
      <c r="ODR2" s="92"/>
      <c r="ODS2" s="92"/>
      <c r="ODT2" s="92"/>
      <c r="ODU2" s="92"/>
      <c r="ODV2" s="92"/>
      <c r="ODW2" s="92"/>
      <c r="ODX2" s="92"/>
      <c r="ODY2" s="92"/>
      <c r="ODZ2" s="92"/>
      <c r="OEA2" s="92"/>
      <c r="OEB2" s="92"/>
      <c r="OEC2" s="92"/>
      <c r="OED2" s="92"/>
      <c r="OEE2" s="92"/>
      <c r="OEF2" s="92"/>
      <c r="OEG2" s="92"/>
      <c r="OEH2" s="92"/>
      <c r="OEI2" s="92"/>
      <c r="OEJ2" s="92"/>
      <c r="OEK2" s="92"/>
      <c r="OEL2" s="92"/>
      <c r="OEM2" s="92"/>
      <c r="OEN2" s="92"/>
      <c r="OEO2" s="92"/>
      <c r="OEP2" s="92"/>
      <c r="OEQ2" s="92"/>
      <c r="OER2" s="92"/>
      <c r="OES2" s="92"/>
      <c r="OET2" s="92"/>
      <c r="OEU2" s="92"/>
      <c r="OEV2" s="92"/>
      <c r="OEW2" s="92"/>
      <c r="OEX2" s="92"/>
      <c r="OEY2" s="92"/>
      <c r="OEZ2" s="92"/>
      <c r="OFA2" s="92"/>
      <c r="OFB2" s="92"/>
      <c r="OFC2" s="92"/>
      <c r="OFD2" s="92"/>
      <c r="OFE2" s="92"/>
      <c r="OFF2" s="92"/>
      <c r="OFG2" s="92"/>
      <c r="OFH2" s="92"/>
      <c r="OFI2" s="92"/>
      <c r="OFJ2" s="92"/>
      <c r="OFK2" s="92"/>
      <c r="OFL2" s="92"/>
      <c r="OFM2" s="92"/>
      <c r="OFN2" s="92"/>
      <c r="OFO2" s="92"/>
      <c r="OFP2" s="92"/>
      <c r="OFQ2" s="92"/>
      <c r="OFR2" s="92"/>
      <c r="OFS2" s="92"/>
      <c r="OFT2" s="92"/>
      <c r="OFU2" s="92"/>
      <c r="OFV2" s="92"/>
      <c r="OFW2" s="92"/>
      <c r="OFX2" s="92"/>
      <c r="OFY2" s="92"/>
      <c r="OFZ2" s="92"/>
      <c r="OGA2" s="92"/>
      <c r="OGB2" s="92"/>
      <c r="OGC2" s="92"/>
      <c r="OGD2" s="92"/>
      <c r="OGE2" s="92"/>
      <c r="OGF2" s="92"/>
      <c r="OGG2" s="92"/>
      <c r="OGH2" s="92"/>
      <c r="OGI2" s="92"/>
      <c r="OGJ2" s="92"/>
      <c r="OGK2" s="92"/>
      <c r="OGL2" s="92"/>
      <c r="OGM2" s="92"/>
      <c r="OGN2" s="92"/>
      <c r="OGO2" s="92"/>
      <c r="OGP2" s="92"/>
      <c r="OGQ2" s="92"/>
      <c r="OGR2" s="92"/>
      <c r="OGS2" s="92"/>
      <c r="OGT2" s="92"/>
      <c r="OGU2" s="92"/>
      <c r="OGV2" s="92"/>
      <c r="OGW2" s="92"/>
      <c r="OGX2" s="92"/>
      <c r="OGY2" s="92"/>
      <c r="OGZ2" s="92"/>
      <c r="OHA2" s="92"/>
      <c r="OHB2" s="92"/>
      <c r="OHC2" s="92"/>
      <c r="OHD2" s="92"/>
      <c r="OHE2" s="92"/>
      <c r="OHF2" s="92"/>
      <c r="OHG2" s="92"/>
      <c r="OHH2" s="92"/>
      <c r="OHI2" s="92"/>
      <c r="OHJ2" s="92"/>
      <c r="OHK2" s="92"/>
      <c r="OHL2" s="92"/>
      <c r="OHM2" s="92"/>
      <c r="OHN2" s="92"/>
      <c r="OHO2" s="92"/>
      <c r="OHP2" s="92"/>
      <c r="OHQ2" s="92"/>
      <c r="OHR2" s="92"/>
      <c r="OHS2" s="92"/>
      <c r="OHT2" s="92"/>
      <c r="OHU2" s="92"/>
      <c r="OHV2" s="92"/>
      <c r="OHW2" s="92"/>
      <c r="OHX2" s="92"/>
      <c r="OHY2" s="92"/>
      <c r="OHZ2" s="92"/>
      <c r="OIA2" s="92"/>
      <c r="OIB2" s="92"/>
      <c r="OIC2" s="92"/>
      <c r="OID2" s="92"/>
      <c r="OIE2" s="92"/>
      <c r="OIF2" s="92"/>
      <c r="OIG2" s="92"/>
      <c r="OIH2" s="92"/>
      <c r="OII2" s="92"/>
      <c r="OIJ2" s="92"/>
      <c r="OIK2" s="92"/>
      <c r="OIL2" s="92"/>
      <c r="OIM2" s="92"/>
      <c r="OIN2" s="92"/>
      <c r="OIO2" s="92"/>
      <c r="OIP2" s="92"/>
      <c r="OIQ2" s="92"/>
      <c r="OIR2" s="92"/>
      <c r="OIS2" s="92"/>
      <c r="OIT2" s="92"/>
      <c r="OIU2" s="92"/>
      <c r="OIV2" s="92"/>
      <c r="OIW2" s="92"/>
      <c r="OIX2" s="92"/>
      <c r="OIY2" s="92"/>
      <c r="OIZ2" s="92"/>
      <c r="OJA2" s="92"/>
      <c r="OJB2" s="92"/>
      <c r="OJC2" s="92"/>
      <c r="OJD2" s="92"/>
      <c r="OJE2" s="92"/>
      <c r="OJF2" s="92"/>
      <c r="OJG2" s="92"/>
      <c r="OJH2" s="92"/>
      <c r="OJI2" s="92"/>
      <c r="OJJ2" s="92"/>
      <c r="OJK2" s="92"/>
      <c r="OJL2" s="92"/>
      <c r="OJM2" s="92"/>
      <c r="OJN2" s="92"/>
      <c r="OJO2" s="92"/>
      <c r="OJP2" s="92"/>
      <c r="OJQ2" s="92"/>
      <c r="OJR2" s="92"/>
      <c r="OJS2" s="92"/>
      <c r="OJT2" s="92"/>
      <c r="OJU2" s="92"/>
      <c r="OJV2" s="92"/>
      <c r="OJW2" s="92"/>
      <c r="OJX2" s="92"/>
      <c r="OJY2" s="92"/>
      <c r="OJZ2" s="92"/>
      <c r="OKA2" s="92"/>
      <c r="OKB2" s="92"/>
      <c r="OKC2" s="92"/>
      <c r="OKD2" s="92"/>
      <c r="OKE2" s="92"/>
      <c r="OKF2" s="92"/>
      <c r="OKG2" s="92"/>
      <c r="OKH2" s="92"/>
      <c r="OKI2" s="92"/>
      <c r="OKJ2" s="92"/>
      <c r="OKK2" s="92"/>
      <c r="OKL2" s="92"/>
      <c r="OKM2" s="92"/>
      <c r="OKN2" s="92"/>
      <c r="OKO2" s="92"/>
      <c r="OKP2" s="92"/>
      <c r="OKQ2" s="92"/>
      <c r="OKR2" s="92"/>
      <c r="OKS2" s="92"/>
      <c r="OKT2" s="92"/>
      <c r="OKU2" s="92"/>
      <c r="OKV2" s="92"/>
      <c r="OKW2" s="92"/>
      <c r="OKX2" s="92"/>
      <c r="OKY2" s="92"/>
      <c r="OKZ2" s="92"/>
      <c r="OLA2" s="92"/>
      <c r="OLB2" s="92"/>
      <c r="OLC2" s="92"/>
      <c r="OLD2" s="92"/>
      <c r="OLE2" s="92"/>
      <c r="OLF2" s="92"/>
      <c r="OLG2" s="92"/>
      <c r="OLH2" s="92"/>
      <c r="OLI2" s="92"/>
      <c r="OLJ2" s="92"/>
      <c r="OLK2" s="92"/>
      <c r="OLL2" s="92"/>
      <c r="OLM2" s="92"/>
      <c r="OLN2" s="92"/>
      <c r="OLO2" s="92"/>
      <c r="OLP2" s="92"/>
      <c r="OLQ2" s="92"/>
      <c r="OLR2" s="92"/>
      <c r="OLS2" s="92"/>
      <c r="OLT2" s="92"/>
      <c r="OLU2" s="92"/>
      <c r="OLV2" s="92"/>
      <c r="OLW2" s="92"/>
      <c r="OLX2" s="92"/>
      <c r="OLY2" s="92"/>
      <c r="OLZ2" s="92"/>
      <c r="OMA2" s="92"/>
      <c r="OMB2" s="92"/>
      <c r="OMC2" s="92"/>
      <c r="OMD2" s="92"/>
      <c r="OME2" s="92"/>
      <c r="OMF2" s="92"/>
      <c r="OMG2" s="92"/>
      <c r="OMH2" s="92"/>
      <c r="OMI2" s="92"/>
      <c r="OMJ2" s="92"/>
      <c r="OMK2" s="92"/>
      <c r="OML2" s="92"/>
      <c r="OMM2" s="92"/>
      <c r="OMN2" s="92"/>
      <c r="OMO2" s="92"/>
      <c r="OMP2" s="92"/>
      <c r="OMQ2" s="92"/>
      <c r="OMR2" s="92"/>
      <c r="OMS2" s="92"/>
      <c r="OMT2" s="92"/>
      <c r="OMU2" s="92"/>
      <c r="OMV2" s="92"/>
      <c r="OMW2" s="92"/>
      <c r="OMX2" s="92"/>
      <c r="OMY2" s="92"/>
      <c r="OMZ2" s="92"/>
      <c r="ONA2" s="92"/>
      <c r="ONB2" s="92"/>
      <c r="ONC2" s="92"/>
      <c r="OND2" s="92"/>
      <c r="ONE2" s="92"/>
      <c r="ONF2" s="92"/>
      <c r="ONG2" s="92"/>
      <c r="ONH2" s="92"/>
      <c r="ONI2" s="92"/>
      <c r="ONJ2" s="92"/>
      <c r="ONK2" s="92"/>
      <c r="ONL2" s="92"/>
      <c r="ONM2" s="92"/>
      <c r="ONN2" s="92"/>
      <c r="ONO2" s="92"/>
      <c r="ONP2" s="92"/>
      <c r="ONQ2" s="92"/>
      <c r="ONR2" s="92"/>
      <c r="ONS2" s="92"/>
      <c r="ONT2" s="92"/>
      <c r="ONU2" s="92"/>
      <c r="ONV2" s="92"/>
      <c r="ONW2" s="92"/>
      <c r="ONX2" s="92"/>
      <c r="ONY2" s="92"/>
      <c r="ONZ2" s="92"/>
      <c r="OOA2" s="92"/>
      <c r="OOB2" s="92"/>
      <c r="OOC2" s="92"/>
      <c r="OOD2" s="92"/>
      <c r="OOE2" s="92"/>
      <c r="OOF2" s="92"/>
      <c r="OOG2" s="92"/>
      <c r="OOH2" s="92"/>
      <c r="OOI2" s="92"/>
      <c r="OOJ2" s="92"/>
      <c r="OOK2" s="92"/>
      <c r="OOL2" s="92"/>
      <c r="OOM2" s="92"/>
      <c r="OON2" s="92"/>
      <c r="OOO2" s="92"/>
      <c r="OOP2" s="92"/>
      <c r="OOQ2" s="92"/>
      <c r="OOR2" s="92"/>
      <c r="OOS2" s="92"/>
      <c r="OOT2" s="92"/>
      <c r="OOU2" s="92"/>
      <c r="OOV2" s="92"/>
      <c r="OOW2" s="92"/>
      <c r="OOX2" s="92"/>
      <c r="OOY2" s="92"/>
      <c r="OOZ2" s="92"/>
      <c r="OPA2" s="92"/>
      <c r="OPB2" s="92"/>
      <c r="OPC2" s="92"/>
      <c r="OPD2" s="92"/>
      <c r="OPE2" s="92"/>
      <c r="OPF2" s="92"/>
      <c r="OPG2" s="92"/>
      <c r="OPH2" s="92"/>
      <c r="OPI2" s="92"/>
      <c r="OPJ2" s="92"/>
      <c r="OPK2" s="92"/>
      <c r="OPL2" s="92"/>
      <c r="OPM2" s="92"/>
      <c r="OPN2" s="92"/>
      <c r="OPO2" s="92"/>
      <c r="OPP2" s="92"/>
      <c r="OPQ2" s="92"/>
      <c r="OPR2" s="92"/>
      <c r="OPS2" s="92"/>
      <c r="OPT2" s="92"/>
      <c r="OPU2" s="92"/>
      <c r="OPV2" s="92"/>
      <c r="OPW2" s="92"/>
      <c r="OPX2" s="92"/>
      <c r="OPY2" s="92"/>
      <c r="OPZ2" s="92"/>
      <c r="OQA2" s="92"/>
      <c r="OQB2" s="92"/>
      <c r="OQC2" s="92"/>
      <c r="OQD2" s="92"/>
      <c r="OQE2" s="92"/>
      <c r="OQF2" s="92"/>
      <c r="OQG2" s="92"/>
      <c r="OQH2" s="92"/>
      <c r="OQI2" s="92"/>
      <c r="OQJ2" s="92"/>
      <c r="OQK2" s="92"/>
      <c r="OQL2" s="92"/>
      <c r="OQM2" s="92"/>
      <c r="OQN2" s="92"/>
      <c r="OQO2" s="92"/>
      <c r="OQP2" s="92"/>
      <c r="OQQ2" s="92"/>
      <c r="OQR2" s="92"/>
      <c r="OQS2" s="92"/>
      <c r="OQT2" s="92"/>
      <c r="OQU2" s="92"/>
      <c r="OQV2" s="92"/>
      <c r="OQW2" s="92"/>
      <c r="OQX2" s="92"/>
      <c r="OQY2" s="92"/>
      <c r="OQZ2" s="92"/>
      <c r="ORA2" s="92"/>
      <c r="ORB2" s="92"/>
      <c r="ORC2" s="92"/>
      <c r="ORD2" s="92"/>
      <c r="ORE2" s="92"/>
      <c r="ORF2" s="92"/>
      <c r="ORG2" s="92"/>
      <c r="ORH2" s="92"/>
      <c r="ORI2" s="92"/>
      <c r="ORJ2" s="92"/>
      <c r="ORK2" s="92"/>
      <c r="ORL2" s="92"/>
      <c r="ORM2" s="92"/>
      <c r="ORN2" s="92"/>
      <c r="ORO2" s="92"/>
      <c r="ORP2" s="92"/>
      <c r="ORQ2" s="92"/>
      <c r="ORR2" s="92"/>
      <c r="ORS2" s="92"/>
      <c r="ORT2" s="92"/>
      <c r="ORU2" s="92"/>
      <c r="ORV2" s="92"/>
      <c r="ORW2" s="92"/>
      <c r="ORX2" s="92"/>
      <c r="ORY2" s="92"/>
      <c r="ORZ2" s="92"/>
      <c r="OSA2" s="92"/>
      <c r="OSB2" s="92"/>
      <c r="OSC2" s="92"/>
      <c r="OSD2" s="92"/>
      <c r="OSE2" s="92"/>
      <c r="OSF2" s="92"/>
      <c r="OSG2" s="92"/>
      <c r="OSH2" s="92"/>
      <c r="OSI2" s="92"/>
      <c r="OSJ2" s="92"/>
      <c r="OSK2" s="92"/>
      <c r="OSL2" s="92"/>
      <c r="OSM2" s="92"/>
      <c r="OSN2" s="92"/>
      <c r="OSO2" s="92"/>
      <c r="OSP2" s="92"/>
      <c r="OSQ2" s="92"/>
      <c r="OSR2" s="92"/>
      <c r="OSS2" s="92"/>
      <c r="OST2" s="92"/>
      <c r="OSU2" s="92"/>
      <c r="OSV2" s="92"/>
      <c r="OSW2" s="92"/>
      <c r="OSX2" s="92"/>
      <c r="OSY2" s="92"/>
      <c r="OSZ2" s="92"/>
      <c r="OTA2" s="92"/>
      <c r="OTB2" s="92"/>
      <c r="OTC2" s="92"/>
      <c r="OTD2" s="92"/>
      <c r="OTE2" s="92"/>
      <c r="OTF2" s="92"/>
      <c r="OTG2" s="92"/>
      <c r="OTH2" s="92"/>
      <c r="OTI2" s="92"/>
      <c r="OTJ2" s="92"/>
      <c r="OTK2" s="92"/>
      <c r="OTL2" s="92"/>
      <c r="OTM2" s="92"/>
      <c r="OTN2" s="92"/>
      <c r="OTO2" s="92"/>
      <c r="OTP2" s="92"/>
      <c r="OTQ2" s="92"/>
      <c r="OTR2" s="92"/>
      <c r="OTS2" s="92"/>
      <c r="OTT2" s="92"/>
      <c r="OTU2" s="92"/>
      <c r="OTV2" s="92"/>
      <c r="OTW2" s="92"/>
      <c r="OTX2" s="92"/>
      <c r="OTY2" s="92"/>
      <c r="OTZ2" s="92"/>
      <c r="OUA2" s="92"/>
      <c r="OUB2" s="92"/>
      <c r="OUC2" s="92"/>
      <c r="OUD2" s="92"/>
      <c r="OUE2" s="92"/>
      <c r="OUF2" s="92"/>
      <c r="OUG2" s="92"/>
      <c r="OUH2" s="92"/>
      <c r="OUI2" s="92"/>
      <c r="OUJ2" s="92"/>
      <c r="OUK2" s="92"/>
      <c r="OUL2" s="92"/>
      <c r="OUM2" s="92"/>
      <c r="OUN2" s="92"/>
      <c r="OUO2" s="92"/>
      <c r="OUP2" s="92"/>
      <c r="OUQ2" s="92"/>
      <c r="OUR2" s="92"/>
      <c r="OUS2" s="92"/>
      <c r="OUT2" s="92"/>
      <c r="OUU2" s="92"/>
      <c r="OUV2" s="92"/>
      <c r="OUW2" s="92"/>
      <c r="OUX2" s="92"/>
      <c r="OUY2" s="92"/>
      <c r="OUZ2" s="92"/>
      <c r="OVA2" s="92"/>
      <c r="OVB2" s="92"/>
      <c r="OVC2" s="92"/>
      <c r="OVD2" s="92"/>
      <c r="OVE2" s="92"/>
      <c r="OVF2" s="92"/>
      <c r="OVG2" s="92"/>
      <c r="OVH2" s="92"/>
      <c r="OVI2" s="92"/>
      <c r="OVJ2" s="92"/>
      <c r="OVK2" s="92"/>
      <c r="OVL2" s="92"/>
      <c r="OVM2" s="92"/>
      <c r="OVN2" s="92"/>
      <c r="OVO2" s="92"/>
      <c r="OVP2" s="92"/>
      <c r="OVQ2" s="92"/>
      <c r="OVR2" s="92"/>
      <c r="OVS2" s="92"/>
      <c r="OVT2" s="92"/>
      <c r="OVU2" s="92"/>
      <c r="OVV2" s="92"/>
      <c r="OVW2" s="92"/>
      <c r="OVX2" s="92"/>
      <c r="OVY2" s="92"/>
      <c r="OVZ2" s="92"/>
      <c r="OWA2" s="92"/>
      <c r="OWB2" s="92"/>
      <c r="OWC2" s="92"/>
      <c r="OWD2" s="92"/>
      <c r="OWE2" s="92"/>
      <c r="OWF2" s="92"/>
      <c r="OWG2" s="92"/>
      <c r="OWH2" s="92"/>
      <c r="OWI2" s="92"/>
      <c r="OWJ2" s="92"/>
      <c r="OWK2" s="92"/>
      <c r="OWL2" s="92"/>
      <c r="OWM2" s="92"/>
      <c r="OWN2" s="92"/>
      <c r="OWO2" s="92"/>
      <c r="OWP2" s="92"/>
      <c r="OWQ2" s="92"/>
      <c r="OWR2" s="92"/>
      <c r="OWS2" s="92"/>
      <c r="OWT2" s="92"/>
      <c r="OWU2" s="92"/>
      <c r="OWV2" s="92"/>
      <c r="OWW2" s="92"/>
      <c r="OWX2" s="92"/>
      <c r="OWY2" s="92"/>
      <c r="OWZ2" s="92"/>
      <c r="OXA2" s="92"/>
      <c r="OXB2" s="92"/>
      <c r="OXC2" s="92"/>
      <c r="OXD2" s="92"/>
      <c r="OXE2" s="92"/>
      <c r="OXF2" s="92"/>
      <c r="OXG2" s="92"/>
      <c r="OXH2" s="92"/>
      <c r="OXI2" s="92"/>
      <c r="OXJ2" s="92"/>
      <c r="OXK2" s="92"/>
      <c r="OXL2" s="92"/>
      <c r="OXM2" s="92"/>
      <c r="OXN2" s="92"/>
      <c r="OXO2" s="92"/>
      <c r="OXP2" s="92"/>
      <c r="OXQ2" s="92"/>
      <c r="OXR2" s="92"/>
      <c r="OXS2" s="92"/>
      <c r="OXT2" s="92"/>
      <c r="OXU2" s="92"/>
      <c r="OXV2" s="92"/>
      <c r="OXW2" s="92"/>
      <c r="OXX2" s="92"/>
      <c r="OXY2" s="92"/>
      <c r="OXZ2" s="92"/>
      <c r="OYA2" s="92"/>
      <c r="OYB2" s="92"/>
      <c r="OYC2" s="92"/>
      <c r="OYD2" s="92"/>
      <c r="OYE2" s="92"/>
      <c r="OYF2" s="92"/>
      <c r="OYG2" s="92"/>
      <c r="OYH2" s="92"/>
      <c r="OYI2" s="92"/>
      <c r="OYJ2" s="92"/>
      <c r="OYK2" s="92"/>
      <c r="OYL2" s="92"/>
      <c r="OYM2" s="92"/>
      <c r="OYN2" s="92"/>
      <c r="OYO2" s="92"/>
      <c r="OYP2" s="92"/>
      <c r="OYQ2" s="92"/>
      <c r="OYR2" s="92"/>
      <c r="OYS2" s="92"/>
      <c r="OYT2" s="92"/>
      <c r="OYU2" s="92"/>
      <c r="OYV2" s="92"/>
      <c r="OYW2" s="92"/>
      <c r="OYX2" s="92"/>
      <c r="OYY2" s="92"/>
      <c r="OYZ2" s="92"/>
      <c r="OZA2" s="92"/>
      <c r="OZB2" s="92"/>
      <c r="OZC2" s="92"/>
      <c r="OZD2" s="92"/>
      <c r="OZE2" s="92"/>
      <c r="OZF2" s="92"/>
      <c r="OZG2" s="92"/>
      <c r="OZH2" s="92"/>
      <c r="OZI2" s="92"/>
      <c r="OZJ2" s="92"/>
      <c r="OZK2" s="92"/>
      <c r="OZL2" s="92"/>
      <c r="OZM2" s="92"/>
      <c r="OZN2" s="92"/>
      <c r="OZO2" s="92"/>
      <c r="OZP2" s="92"/>
      <c r="OZQ2" s="92"/>
      <c r="OZR2" s="92"/>
      <c r="OZS2" s="92"/>
      <c r="OZT2" s="92"/>
      <c r="OZU2" s="92"/>
      <c r="OZV2" s="92"/>
      <c r="OZW2" s="92"/>
      <c r="OZX2" s="92"/>
      <c r="OZY2" s="92"/>
      <c r="OZZ2" s="92"/>
      <c r="PAA2" s="92"/>
      <c r="PAB2" s="92"/>
      <c r="PAC2" s="92"/>
      <c r="PAD2" s="92"/>
      <c r="PAE2" s="92"/>
      <c r="PAF2" s="92"/>
      <c r="PAG2" s="92"/>
      <c r="PAH2" s="92"/>
      <c r="PAI2" s="92"/>
      <c r="PAJ2" s="92"/>
      <c r="PAK2" s="92"/>
      <c r="PAL2" s="92"/>
      <c r="PAM2" s="92"/>
      <c r="PAN2" s="92"/>
      <c r="PAO2" s="92"/>
      <c r="PAP2" s="92"/>
      <c r="PAQ2" s="92"/>
      <c r="PAR2" s="92"/>
      <c r="PAS2" s="92"/>
      <c r="PAT2" s="92"/>
      <c r="PAU2" s="92"/>
      <c r="PAV2" s="92"/>
      <c r="PAW2" s="92"/>
      <c r="PAX2" s="92"/>
      <c r="PAY2" s="92"/>
      <c r="PAZ2" s="92"/>
      <c r="PBA2" s="92"/>
      <c r="PBB2" s="92"/>
      <c r="PBC2" s="92"/>
      <c r="PBD2" s="92"/>
      <c r="PBE2" s="92"/>
      <c r="PBF2" s="92"/>
      <c r="PBG2" s="92"/>
      <c r="PBH2" s="92"/>
      <c r="PBI2" s="92"/>
      <c r="PBJ2" s="92"/>
      <c r="PBK2" s="92"/>
      <c r="PBL2" s="92"/>
      <c r="PBM2" s="92"/>
      <c r="PBN2" s="92"/>
      <c r="PBO2" s="92"/>
      <c r="PBP2" s="92"/>
      <c r="PBQ2" s="92"/>
      <c r="PBR2" s="92"/>
      <c r="PBS2" s="92"/>
      <c r="PBT2" s="92"/>
      <c r="PBU2" s="92"/>
      <c r="PBV2" s="92"/>
      <c r="PBW2" s="92"/>
      <c r="PBX2" s="92"/>
      <c r="PBY2" s="92"/>
      <c r="PBZ2" s="92"/>
      <c r="PCA2" s="92"/>
      <c r="PCB2" s="92"/>
      <c r="PCC2" s="92"/>
      <c r="PCD2" s="92"/>
      <c r="PCE2" s="92"/>
      <c r="PCF2" s="92"/>
      <c r="PCG2" s="92"/>
      <c r="PCH2" s="92"/>
      <c r="PCI2" s="92"/>
      <c r="PCJ2" s="92"/>
      <c r="PCK2" s="92"/>
      <c r="PCL2" s="92"/>
      <c r="PCM2" s="92"/>
      <c r="PCN2" s="92"/>
      <c r="PCO2" s="92"/>
      <c r="PCP2" s="92"/>
      <c r="PCQ2" s="92"/>
      <c r="PCR2" s="92"/>
      <c r="PCS2" s="92"/>
      <c r="PCT2" s="92"/>
      <c r="PCU2" s="92"/>
      <c r="PCV2" s="92"/>
      <c r="PCW2" s="92"/>
      <c r="PCX2" s="92"/>
      <c r="PCY2" s="92"/>
      <c r="PCZ2" s="92"/>
      <c r="PDA2" s="92"/>
      <c r="PDB2" s="92"/>
      <c r="PDC2" s="92"/>
      <c r="PDD2" s="92"/>
      <c r="PDE2" s="92"/>
      <c r="PDF2" s="92"/>
      <c r="PDG2" s="92"/>
      <c r="PDH2" s="92"/>
      <c r="PDI2" s="92"/>
      <c r="PDJ2" s="92"/>
      <c r="PDK2" s="92"/>
      <c r="PDL2" s="92"/>
      <c r="PDM2" s="92"/>
      <c r="PDN2" s="92"/>
      <c r="PDO2" s="92"/>
      <c r="PDP2" s="92"/>
      <c r="PDQ2" s="92"/>
      <c r="PDR2" s="92"/>
      <c r="PDS2" s="92"/>
      <c r="PDT2" s="92"/>
      <c r="PDU2" s="92"/>
      <c r="PDV2" s="92"/>
      <c r="PDW2" s="92"/>
      <c r="PDX2" s="92"/>
      <c r="PDY2" s="92"/>
      <c r="PDZ2" s="92"/>
      <c r="PEA2" s="92"/>
      <c r="PEB2" s="92"/>
      <c r="PEC2" s="92"/>
      <c r="PED2" s="92"/>
      <c r="PEE2" s="92"/>
      <c r="PEF2" s="92"/>
      <c r="PEG2" s="92"/>
      <c r="PEH2" s="92"/>
      <c r="PEI2" s="92"/>
      <c r="PEJ2" s="92"/>
      <c r="PEK2" s="92"/>
      <c r="PEL2" s="92"/>
      <c r="PEM2" s="92"/>
      <c r="PEN2" s="92"/>
      <c r="PEO2" s="92"/>
      <c r="PEP2" s="92"/>
      <c r="PEQ2" s="92"/>
      <c r="PER2" s="92"/>
      <c r="PES2" s="92"/>
      <c r="PET2" s="92"/>
      <c r="PEU2" s="92"/>
      <c r="PEV2" s="92"/>
      <c r="PEW2" s="92"/>
      <c r="PEX2" s="92"/>
      <c r="PEY2" s="92"/>
      <c r="PEZ2" s="92"/>
      <c r="PFA2" s="92"/>
      <c r="PFB2" s="92"/>
      <c r="PFC2" s="92"/>
      <c r="PFD2" s="92"/>
      <c r="PFE2" s="92"/>
      <c r="PFF2" s="92"/>
      <c r="PFG2" s="92"/>
      <c r="PFH2" s="92"/>
      <c r="PFI2" s="92"/>
      <c r="PFJ2" s="92"/>
      <c r="PFK2" s="92"/>
      <c r="PFL2" s="92"/>
      <c r="PFM2" s="92"/>
      <c r="PFN2" s="92"/>
      <c r="PFO2" s="92"/>
      <c r="PFP2" s="92"/>
      <c r="PFQ2" s="92"/>
      <c r="PFR2" s="92"/>
      <c r="PFS2" s="92"/>
      <c r="PFT2" s="92"/>
      <c r="PFU2" s="92"/>
      <c r="PFV2" s="92"/>
      <c r="PFW2" s="92"/>
      <c r="PFX2" s="92"/>
      <c r="PFY2" s="92"/>
      <c r="PFZ2" s="92"/>
      <c r="PGA2" s="92"/>
      <c r="PGB2" s="92"/>
      <c r="PGC2" s="92"/>
      <c r="PGD2" s="92"/>
      <c r="PGE2" s="92"/>
      <c r="PGF2" s="92"/>
      <c r="PGG2" s="92"/>
      <c r="PGH2" s="92"/>
      <c r="PGI2" s="92"/>
      <c r="PGJ2" s="92"/>
      <c r="PGK2" s="92"/>
      <c r="PGL2" s="92"/>
      <c r="PGM2" s="92"/>
      <c r="PGN2" s="92"/>
      <c r="PGO2" s="92"/>
      <c r="PGP2" s="92"/>
      <c r="PGQ2" s="92"/>
      <c r="PGR2" s="92"/>
      <c r="PGS2" s="92"/>
      <c r="PGT2" s="92"/>
      <c r="PGU2" s="92"/>
      <c r="PGV2" s="92"/>
      <c r="PGW2" s="92"/>
      <c r="PGX2" s="92"/>
      <c r="PGY2" s="92"/>
      <c r="PGZ2" s="92"/>
      <c r="PHA2" s="92"/>
      <c r="PHB2" s="92"/>
      <c r="PHC2" s="92"/>
      <c r="PHD2" s="92"/>
      <c r="PHE2" s="92"/>
      <c r="PHF2" s="92"/>
      <c r="PHG2" s="92"/>
      <c r="PHH2" s="92"/>
      <c r="PHI2" s="92"/>
      <c r="PHJ2" s="92"/>
      <c r="PHK2" s="92"/>
      <c r="PHL2" s="92"/>
      <c r="PHM2" s="92"/>
      <c r="PHN2" s="92"/>
      <c r="PHO2" s="92"/>
      <c r="PHP2" s="92"/>
      <c r="PHQ2" s="92"/>
      <c r="PHR2" s="92"/>
      <c r="PHS2" s="92"/>
      <c r="PHT2" s="92"/>
      <c r="PHU2" s="92"/>
      <c r="PHV2" s="92"/>
      <c r="PHW2" s="92"/>
      <c r="PHX2" s="92"/>
      <c r="PHY2" s="92"/>
      <c r="PHZ2" s="92"/>
      <c r="PIA2" s="92"/>
      <c r="PIB2" s="92"/>
      <c r="PIC2" s="92"/>
      <c r="PID2" s="92"/>
      <c r="PIE2" s="92"/>
      <c r="PIF2" s="92"/>
      <c r="PIG2" s="92"/>
      <c r="PIH2" s="92"/>
      <c r="PII2" s="92"/>
      <c r="PIJ2" s="92"/>
      <c r="PIK2" s="92"/>
      <c r="PIL2" s="92"/>
      <c r="PIM2" s="92"/>
      <c r="PIN2" s="92"/>
      <c r="PIO2" s="92"/>
      <c r="PIP2" s="92"/>
      <c r="PIQ2" s="92"/>
      <c r="PIR2" s="92"/>
      <c r="PIS2" s="92"/>
      <c r="PIT2" s="92"/>
      <c r="PIU2" s="92"/>
      <c r="PIV2" s="92"/>
      <c r="PIW2" s="92"/>
      <c r="PIX2" s="92"/>
      <c r="PIY2" s="92"/>
      <c r="PIZ2" s="92"/>
      <c r="PJA2" s="92"/>
      <c r="PJB2" s="92"/>
      <c r="PJC2" s="92"/>
      <c r="PJD2" s="92"/>
      <c r="PJE2" s="92"/>
      <c r="PJF2" s="92"/>
      <c r="PJG2" s="92"/>
      <c r="PJH2" s="92"/>
      <c r="PJI2" s="92"/>
      <c r="PJJ2" s="92"/>
      <c r="PJK2" s="92"/>
      <c r="PJL2" s="92"/>
      <c r="PJM2" s="92"/>
      <c r="PJN2" s="92"/>
      <c r="PJO2" s="92"/>
      <c r="PJP2" s="92"/>
      <c r="PJQ2" s="92"/>
      <c r="PJR2" s="92"/>
      <c r="PJS2" s="92"/>
      <c r="PJT2" s="92"/>
      <c r="PJU2" s="92"/>
      <c r="PJV2" s="92"/>
      <c r="PJW2" s="92"/>
      <c r="PJX2" s="92"/>
      <c r="PJY2" s="92"/>
      <c r="PJZ2" s="92"/>
      <c r="PKA2" s="92"/>
      <c r="PKB2" s="92"/>
      <c r="PKC2" s="92"/>
      <c r="PKD2" s="92"/>
      <c r="PKE2" s="92"/>
      <c r="PKF2" s="92"/>
      <c r="PKG2" s="92"/>
      <c r="PKH2" s="92"/>
      <c r="PKI2" s="92"/>
      <c r="PKJ2" s="92"/>
      <c r="PKK2" s="92"/>
      <c r="PKL2" s="92"/>
      <c r="PKM2" s="92"/>
      <c r="PKN2" s="92"/>
      <c r="PKO2" s="92"/>
      <c r="PKP2" s="92"/>
      <c r="PKQ2" s="92"/>
      <c r="PKR2" s="92"/>
      <c r="PKS2" s="92"/>
      <c r="PKT2" s="92"/>
      <c r="PKU2" s="92"/>
      <c r="PKV2" s="92"/>
      <c r="PKW2" s="92"/>
      <c r="PKX2" s="92"/>
      <c r="PKY2" s="92"/>
      <c r="PKZ2" s="92"/>
      <c r="PLA2" s="92"/>
      <c r="PLB2" s="92"/>
      <c r="PLC2" s="92"/>
      <c r="PLD2" s="92"/>
      <c r="PLE2" s="92"/>
      <c r="PLF2" s="92"/>
      <c r="PLG2" s="92"/>
      <c r="PLH2" s="92"/>
      <c r="PLI2" s="92"/>
      <c r="PLJ2" s="92"/>
      <c r="PLK2" s="92"/>
      <c r="PLL2" s="92"/>
      <c r="PLM2" s="92"/>
      <c r="PLN2" s="92"/>
      <c r="PLO2" s="92"/>
      <c r="PLP2" s="92"/>
      <c r="PLQ2" s="92"/>
      <c r="PLR2" s="92"/>
      <c r="PLS2" s="92"/>
      <c r="PLT2" s="92"/>
      <c r="PLU2" s="92"/>
      <c r="PLV2" s="92"/>
      <c r="PLW2" s="92"/>
      <c r="PLX2" s="92"/>
      <c r="PLY2" s="92"/>
      <c r="PLZ2" s="92"/>
      <c r="PMA2" s="92"/>
      <c r="PMB2" s="92"/>
      <c r="PMC2" s="92"/>
      <c r="PMD2" s="92"/>
      <c r="PME2" s="92"/>
      <c r="PMF2" s="92"/>
      <c r="PMG2" s="92"/>
      <c r="PMH2" s="92"/>
      <c r="PMI2" s="92"/>
      <c r="PMJ2" s="92"/>
      <c r="PMK2" s="92"/>
      <c r="PML2" s="92"/>
      <c r="PMM2" s="92"/>
      <c r="PMN2" s="92"/>
      <c r="PMO2" s="92"/>
      <c r="PMP2" s="92"/>
      <c r="PMQ2" s="92"/>
      <c r="PMR2" s="92"/>
      <c r="PMS2" s="92"/>
      <c r="PMT2" s="92"/>
      <c r="PMU2" s="92"/>
      <c r="PMV2" s="92"/>
      <c r="PMW2" s="92"/>
      <c r="PMX2" s="92"/>
      <c r="PMY2" s="92"/>
      <c r="PMZ2" s="92"/>
      <c r="PNA2" s="92"/>
      <c r="PNB2" s="92"/>
      <c r="PNC2" s="92"/>
      <c r="PND2" s="92"/>
      <c r="PNE2" s="92"/>
      <c r="PNF2" s="92"/>
      <c r="PNG2" s="92"/>
      <c r="PNH2" s="92"/>
      <c r="PNI2" s="92"/>
      <c r="PNJ2" s="92"/>
      <c r="PNK2" s="92"/>
      <c r="PNL2" s="92"/>
      <c r="PNM2" s="92"/>
      <c r="PNN2" s="92"/>
      <c r="PNO2" s="92"/>
      <c r="PNP2" s="92"/>
      <c r="PNQ2" s="92"/>
      <c r="PNR2" s="92"/>
      <c r="PNS2" s="92"/>
      <c r="PNT2" s="92"/>
      <c r="PNU2" s="92"/>
      <c r="PNV2" s="92"/>
      <c r="PNW2" s="92"/>
      <c r="PNX2" s="92"/>
      <c r="PNY2" s="92"/>
      <c r="PNZ2" s="92"/>
      <c r="POA2" s="92"/>
      <c r="POB2" s="92"/>
      <c r="POC2" s="92"/>
      <c r="POD2" s="92"/>
      <c r="POE2" s="92"/>
      <c r="POF2" s="92"/>
      <c r="POG2" s="92"/>
      <c r="POH2" s="92"/>
      <c r="POI2" s="92"/>
      <c r="POJ2" s="92"/>
      <c r="POK2" s="92"/>
      <c r="POL2" s="92"/>
      <c r="POM2" s="92"/>
      <c r="PON2" s="92"/>
      <c r="POO2" s="92"/>
      <c r="POP2" s="92"/>
      <c r="POQ2" s="92"/>
      <c r="POR2" s="92"/>
      <c r="POS2" s="92"/>
      <c r="POT2" s="92"/>
      <c r="POU2" s="92"/>
      <c r="POV2" s="92"/>
      <c r="POW2" s="92"/>
      <c r="POX2" s="92"/>
      <c r="POY2" s="92"/>
      <c r="POZ2" s="92"/>
      <c r="PPA2" s="92"/>
      <c r="PPB2" s="92"/>
      <c r="PPC2" s="92"/>
      <c r="PPD2" s="92"/>
      <c r="PPE2" s="92"/>
      <c r="PPF2" s="92"/>
      <c r="PPG2" s="92"/>
      <c r="PPH2" s="92"/>
      <c r="PPI2" s="92"/>
      <c r="PPJ2" s="92"/>
      <c r="PPK2" s="92"/>
      <c r="PPL2" s="92"/>
      <c r="PPM2" s="92"/>
      <c r="PPN2" s="92"/>
      <c r="PPO2" s="92"/>
      <c r="PPP2" s="92"/>
      <c r="PPQ2" s="92"/>
      <c r="PPR2" s="92"/>
      <c r="PPS2" s="92"/>
      <c r="PPT2" s="92"/>
      <c r="PPU2" s="92"/>
      <c r="PPV2" s="92"/>
      <c r="PPW2" s="92"/>
      <c r="PPX2" s="92"/>
      <c r="PPY2" s="92"/>
      <c r="PPZ2" s="92"/>
      <c r="PQA2" s="92"/>
      <c r="PQB2" s="92"/>
      <c r="PQC2" s="92"/>
      <c r="PQD2" s="92"/>
      <c r="PQE2" s="92"/>
      <c r="PQF2" s="92"/>
      <c r="PQG2" s="92"/>
      <c r="PQH2" s="92"/>
      <c r="PQI2" s="92"/>
      <c r="PQJ2" s="92"/>
      <c r="PQK2" s="92"/>
      <c r="PQL2" s="92"/>
      <c r="PQM2" s="92"/>
      <c r="PQN2" s="92"/>
      <c r="PQO2" s="92"/>
      <c r="PQP2" s="92"/>
      <c r="PQQ2" s="92"/>
      <c r="PQR2" s="92"/>
      <c r="PQS2" s="92"/>
      <c r="PQT2" s="92"/>
      <c r="PQU2" s="92"/>
      <c r="PQV2" s="92"/>
      <c r="PQW2" s="92"/>
      <c r="PQX2" s="92"/>
      <c r="PQY2" s="92"/>
      <c r="PQZ2" s="92"/>
      <c r="PRA2" s="92"/>
      <c r="PRB2" s="92"/>
      <c r="PRC2" s="92"/>
      <c r="PRD2" s="92"/>
      <c r="PRE2" s="92"/>
      <c r="PRF2" s="92"/>
      <c r="PRG2" s="92"/>
      <c r="PRH2" s="92"/>
      <c r="PRI2" s="92"/>
      <c r="PRJ2" s="92"/>
      <c r="PRK2" s="92"/>
      <c r="PRL2" s="92"/>
      <c r="PRM2" s="92"/>
      <c r="PRN2" s="92"/>
      <c r="PRO2" s="92"/>
      <c r="PRP2" s="92"/>
      <c r="PRQ2" s="92"/>
      <c r="PRR2" s="92"/>
      <c r="PRS2" s="92"/>
      <c r="PRT2" s="92"/>
      <c r="PRU2" s="92"/>
      <c r="PRV2" s="92"/>
      <c r="PRW2" s="92"/>
      <c r="PRX2" s="92"/>
      <c r="PRY2" s="92"/>
      <c r="PRZ2" s="92"/>
      <c r="PSA2" s="92"/>
      <c r="PSB2" s="92"/>
      <c r="PSC2" s="92"/>
      <c r="PSD2" s="92"/>
      <c r="PSE2" s="92"/>
      <c r="PSF2" s="92"/>
      <c r="PSG2" s="92"/>
      <c r="PSH2" s="92"/>
      <c r="PSI2" s="92"/>
      <c r="PSJ2" s="92"/>
      <c r="PSK2" s="92"/>
      <c r="PSL2" s="92"/>
      <c r="PSM2" s="92"/>
      <c r="PSN2" s="92"/>
      <c r="PSO2" s="92"/>
      <c r="PSP2" s="92"/>
      <c r="PSQ2" s="92"/>
      <c r="PSR2" s="92"/>
      <c r="PSS2" s="92"/>
      <c r="PST2" s="92"/>
      <c r="PSU2" s="92"/>
      <c r="PSV2" s="92"/>
      <c r="PSW2" s="92"/>
      <c r="PSX2" s="92"/>
      <c r="PSY2" s="92"/>
      <c r="PSZ2" s="92"/>
      <c r="PTA2" s="92"/>
      <c r="PTB2" s="92"/>
      <c r="PTC2" s="92"/>
      <c r="PTD2" s="92"/>
      <c r="PTE2" s="92"/>
      <c r="PTF2" s="92"/>
      <c r="PTG2" s="92"/>
      <c r="PTH2" s="92"/>
      <c r="PTI2" s="92"/>
      <c r="PTJ2" s="92"/>
      <c r="PTK2" s="92"/>
      <c r="PTL2" s="92"/>
      <c r="PTM2" s="92"/>
      <c r="PTN2" s="92"/>
      <c r="PTO2" s="92"/>
      <c r="PTP2" s="92"/>
      <c r="PTQ2" s="92"/>
      <c r="PTR2" s="92"/>
      <c r="PTS2" s="92"/>
      <c r="PTT2" s="92"/>
      <c r="PTU2" s="92"/>
      <c r="PTV2" s="92"/>
      <c r="PTW2" s="92"/>
      <c r="PTX2" s="92"/>
      <c r="PTY2" s="92"/>
      <c r="PTZ2" s="92"/>
      <c r="PUA2" s="92"/>
      <c r="PUB2" s="92"/>
      <c r="PUC2" s="92"/>
      <c r="PUD2" s="92"/>
      <c r="PUE2" s="92"/>
      <c r="PUF2" s="92"/>
      <c r="PUG2" s="92"/>
      <c r="PUH2" s="92"/>
      <c r="PUI2" s="92"/>
      <c r="PUJ2" s="92"/>
      <c r="PUK2" s="92"/>
      <c r="PUL2" s="92"/>
      <c r="PUM2" s="92"/>
      <c r="PUN2" s="92"/>
      <c r="PUO2" s="92"/>
      <c r="PUP2" s="92"/>
      <c r="PUQ2" s="92"/>
      <c r="PUR2" s="92"/>
      <c r="PUS2" s="92"/>
      <c r="PUT2" s="92"/>
      <c r="PUU2" s="92"/>
      <c r="PUV2" s="92"/>
      <c r="PUW2" s="92"/>
      <c r="PUX2" s="92"/>
      <c r="PUY2" s="92"/>
      <c r="PUZ2" s="92"/>
      <c r="PVA2" s="92"/>
      <c r="PVB2" s="92"/>
      <c r="PVC2" s="92"/>
      <c r="PVD2" s="92"/>
      <c r="PVE2" s="92"/>
      <c r="PVF2" s="92"/>
      <c r="PVG2" s="92"/>
      <c r="PVH2" s="92"/>
      <c r="PVI2" s="92"/>
      <c r="PVJ2" s="92"/>
      <c r="PVK2" s="92"/>
      <c r="PVL2" s="92"/>
      <c r="PVM2" s="92"/>
      <c r="PVN2" s="92"/>
      <c r="PVO2" s="92"/>
      <c r="PVP2" s="92"/>
      <c r="PVQ2" s="92"/>
      <c r="PVR2" s="92"/>
      <c r="PVS2" s="92"/>
      <c r="PVT2" s="92"/>
      <c r="PVU2" s="92"/>
      <c r="PVV2" s="92"/>
      <c r="PVW2" s="92"/>
      <c r="PVX2" s="92"/>
      <c r="PVY2" s="92"/>
      <c r="PVZ2" s="92"/>
      <c r="PWA2" s="92"/>
      <c r="PWB2" s="92"/>
      <c r="PWC2" s="92"/>
      <c r="PWD2" s="92"/>
      <c r="PWE2" s="92"/>
      <c r="PWF2" s="92"/>
      <c r="PWG2" s="92"/>
      <c r="PWH2" s="92"/>
      <c r="PWI2" s="92"/>
      <c r="PWJ2" s="92"/>
      <c r="PWK2" s="92"/>
      <c r="PWL2" s="92"/>
      <c r="PWM2" s="92"/>
      <c r="PWN2" s="92"/>
      <c r="PWO2" s="92"/>
      <c r="PWP2" s="92"/>
      <c r="PWQ2" s="92"/>
      <c r="PWR2" s="92"/>
      <c r="PWS2" s="92"/>
      <c r="PWT2" s="92"/>
      <c r="PWU2" s="92"/>
      <c r="PWV2" s="92"/>
      <c r="PWW2" s="92"/>
      <c r="PWX2" s="92"/>
      <c r="PWY2" s="92"/>
      <c r="PWZ2" s="92"/>
      <c r="PXA2" s="92"/>
      <c r="PXB2" s="92"/>
      <c r="PXC2" s="92"/>
      <c r="PXD2" s="92"/>
      <c r="PXE2" s="92"/>
      <c r="PXF2" s="92"/>
      <c r="PXG2" s="92"/>
      <c r="PXH2" s="92"/>
      <c r="PXI2" s="92"/>
      <c r="PXJ2" s="92"/>
      <c r="PXK2" s="92"/>
      <c r="PXL2" s="92"/>
      <c r="PXM2" s="92"/>
      <c r="PXN2" s="92"/>
      <c r="PXO2" s="92"/>
      <c r="PXP2" s="92"/>
      <c r="PXQ2" s="92"/>
      <c r="PXR2" s="92"/>
      <c r="PXS2" s="92"/>
      <c r="PXT2" s="92"/>
      <c r="PXU2" s="92"/>
      <c r="PXV2" s="92"/>
      <c r="PXW2" s="92"/>
      <c r="PXX2" s="92"/>
      <c r="PXY2" s="92"/>
      <c r="PXZ2" s="92"/>
      <c r="PYA2" s="92"/>
      <c r="PYB2" s="92"/>
      <c r="PYC2" s="92"/>
      <c r="PYD2" s="92"/>
      <c r="PYE2" s="92"/>
      <c r="PYF2" s="92"/>
      <c r="PYG2" s="92"/>
      <c r="PYH2" s="92"/>
      <c r="PYI2" s="92"/>
      <c r="PYJ2" s="92"/>
      <c r="PYK2" s="92"/>
      <c r="PYL2" s="92"/>
      <c r="PYM2" s="92"/>
      <c r="PYN2" s="92"/>
      <c r="PYO2" s="92"/>
      <c r="PYP2" s="92"/>
      <c r="PYQ2" s="92"/>
      <c r="PYR2" s="92"/>
      <c r="PYS2" s="92"/>
      <c r="PYT2" s="92"/>
      <c r="PYU2" s="92"/>
      <c r="PYV2" s="92"/>
      <c r="PYW2" s="92"/>
      <c r="PYX2" s="92"/>
      <c r="PYY2" s="92"/>
      <c r="PYZ2" s="92"/>
      <c r="PZA2" s="92"/>
      <c r="PZB2" s="92"/>
      <c r="PZC2" s="92"/>
      <c r="PZD2" s="92"/>
      <c r="PZE2" s="92"/>
      <c r="PZF2" s="92"/>
      <c r="PZG2" s="92"/>
      <c r="PZH2" s="92"/>
      <c r="PZI2" s="92"/>
      <c r="PZJ2" s="92"/>
      <c r="PZK2" s="92"/>
      <c r="PZL2" s="92"/>
      <c r="PZM2" s="92"/>
      <c r="PZN2" s="92"/>
      <c r="PZO2" s="92"/>
      <c r="PZP2" s="92"/>
      <c r="PZQ2" s="92"/>
      <c r="PZR2" s="92"/>
      <c r="PZS2" s="92"/>
      <c r="PZT2" s="92"/>
      <c r="PZU2" s="92"/>
      <c r="PZV2" s="92"/>
      <c r="PZW2" s="92"/>
      <c r="PZX2" s="92"/>
      <c r="PZY2" s="92"/>
      <c r="PZZ2" s="92"/>
      <c r="QAA2" s="92"/>
      <c r="QAB2" s="92"/>
      <c r="QAC2" s="92"/>
      <c r="QAD2" s="92"/>
      <c r="QAE2" s="92"/>
      <c r="QAF2" s="92"/>
      <c r="QAG2" s="92"/>
      <c r="QAH2" s="92"/>
      <c r="QAI2" s="92"/>
      <c r="QAJ2" s="92"/>
      <c r="QAK2" s="92"/>
      <c r="QAL2" s="92"/>
      <c r="QAM2" s="92"/>
      <c r="QAN2" s="92"/>
      <c r="QAO2" s="92"/>
      <c r="QAP2" s="92"/>
      <c r="QAQ2" s="92"/>
      <c r="QAR2" s="92"/>
      <c r="QAS2" s="92"/>
      <c r="QAT2" s="92"/>
      <c r="QAU2" s="92"/>
      <c r="QAV2" s="92"/>
      <c r="QAW2" s="92"/>
      <c r="QAX2" s="92"/>
      <c r="QAY2" s="92"/>
      <c r="QAZ2" s="92"/>
      <c r="QBA2" s="92"/>
      <c r="QBB2" s="92"/>
      <c r="QBC2" s="92"/>
      <c r="QBD2" s="92"/>
      <c r="QBE2" s="92"/>
      <c r="QBF2" s="92"/>
      <c r="QBG2" s="92"/>
      <c r="QBH2" s="92"/>
      <c r="QBI2" s="92"/>
      <c r="QBJ2" s="92"/>
      <c r="QBK2" s="92"/>
      <c r="QBL2" s="92"/>
      <c r="QBM2" s="92"/>
      <c r="QBN2" s="92"/>
      <c r="QBO2" s="92"/>
      <c r="QBP2" s="92"/>
      <c r="QBQ2" s="92"/>
      <c r="QBR2" s="92"/>
      <c r="QBS2" s="92"/>
      <c r="QBT2" s="92"/>
      <c r="QBU2" s="92"/>
      <c r="QBV2" s="92"/>
      <c r="QBW2" s="92"/>
      <c r="QBX2" s="92"/>
      <c r="QBY2" s="92"/>
      <c r="QBZ2" s="92"/>
      <c r="QCA2" s="92"/>
      <c r="QCB2" s="92"/>
      <c r="QCC2" s="92"/>
      <c r="QCD2" s="92"/>
      <c r="QCE2" s="92"/>
      <c r="QCF2" s="92"/>
      <c r="QCG2" s="92"/>
      <c r="QCH2" s="92"/>
      <c r="QCI2" s="92"/>
      <c r="QCJ2" s="92"/>
      <c r="QCK2" s="92"/>
      <c r="QCL2" s="92"/>
      <c r="QCM2" s="92"/>
      <c r="QCN2" s="92"/>
      <c r="QCO2" s="92"/>
      <c r="QCP2" s="92"/>
      <c r="QCQ2" s="92"/>
      <c r="QCR2" s="92"/>
      <c r="QCS2" s="92"/>
      <c r="QCT2" s="92"/>
      <c r="QCU2" s="92"/>
      <c r="QCV2" s="92"/>
      <c r="QCW2" s="92"/>
      <c r="QCX2" s="92"/>
      <c r="QCY2" s="92"/>
      <c r="QCZ2" s="92"/>
      <c r="QDA2" s="92"/>
      <c r="QDB2" s="92"/>
      <c r="QDC2" s="92"/>
      <c r="QDD2" s="92"/>
      <c r="QDE2" s="92"/>
      <c r="QDF2" s="92"/>
      <c r="QDG2" s="92"/>
      <c r="QDH2" s="92"/>
      <c r="QDI2" s="92"/>
      <c r="QDJ2" s="92"/>
      <c r="QDK2" s="92"/>
      <c r="QDL2" s="92"/>
      <c r="QDM2" s="92"/>
      <c r="QDN2" s="92"/>
      <c r="QDO2" s="92"/>
      <c r="QDP2" s="92"/>
      <c r="QDQ2" s="92"/>
      <c r="QDR2" s="92"/>
      <c r="QDS2" s="92"/>
      <c r="QDT2" s="92"/>
      <c r="QDU2" s="92"/>
      <c r="QDV2" s="92"/>
      <c r="QDW2" s="92"/>
      <c r="QDX2" s="92"/>
      <c r="QDY2" s="92"/>
      <c r="QDZ2" s="92"/>
      <c r="QEA2" s="92"/>
      <c r="QEB2" s="92"/>
      <c r="QEC2" s="92"/>
      <c r="QED2" s="92"/>
      <c r="QEE2" s="92"/>
      <c r="QEF2" s="92"/>
      <c r="QEG2" s="92"/>
      <c r="QEH2" s="92"/>
      <c r="QEI2" s="92"/>
      <c r="QEJ2" s="92"/>
      <c r="QEK2" s="92"/>
      <c r="QEL2" s="92"/>
      <c r="QEM2" s="92"/>
      <c r="QEN2" s="92"/>
      <c r="QEO2" s="92"/>
      <c r="QEP2" s="92"/>
      <c r="QEQ2" s="92"/>
      <c r="QER2" s="92"/>
      <c r="QES2" s="92"/>
      <c r="QET2" s="92"/>
      <c r="QEU2" s="92"/>
      <c r="QEV2" s="92"/>
      <c r="QEW2" s="92"/>
      <c r="QEX2" s="92"/>
      <c r="QEY2" s="92"/>
      <c r="QEZ2" s="92"/>
      <c r="QFA2" s="92"/>
      <c r="QFB2" s="92"/>
      <c r="QFC2" s="92"/>
      <c r="QFD2" s="92"/>
      <c r="QFE2" s="92"/>
      <c r="QFF2" s="92"/>
      <c r="QFG2" s="92"/>
      <c r="QFH2" s="92"/>
      <c r="QFI2" s="92"/>
      <c r="QFJ2" s="92"/>
      <c r="QFK2" s="92"/>
      <c r="QFL2" s="92"/>
      <c r="QFM2" s="92"/>
      <c r="QFN2" s="92"/>
      <c r="QFO2" s="92"/>
      <c r="QFP2" s="92"/>
      <c r="QFQ2" s="92"/>
      <c r="QFR2" s="92"/>
      <c r="QFS2" s="92"/>
      <c r="QFT2" s="92"/>
      <c r="QFU2" s="92"/>
      <c r="QFV2" s="92"/>
      <c r="QFW2" s="92"/>
      <c r="QFX2" s="92"/>
      <c r="QFY2" s="92"/>
      <c r="QFZ2" s="92"/>
      <c r="QGA2" s="92"/>
      <c r="QGB2" s="92"/>
      <c r="QGC2" s="92"/>
      <c r="QGD2" s="92"/>
      <c r="QGE2" s="92"/>
      <c r="QGF2" s="92"/>
      <c r="QGG2" s="92"/>
      <c r="QGH2" s="92"/>
      <c r="QGI2" s="92"/>
      <c r="QGJ2" s="92"/>
      <c r="QGK2" s="92"/>
      <c r="QGL2" s="92"/>
      <c r="QGM2" s="92"/>
      <c r="QGN2" s="92"/>
      <c r="QGO2" s="92"/>
      <c r="QGP2" s="92"/>
      <c r="QGQ2" s="92"/>
      <c r="QGR2" s="92"/>
      <c r="QGS2" s="92"/>
      <c r="QGT2" s="92"/>
      <c r="QGU2" s="92"/>
      <c r="QGV2" s="92"/>
      <c r="QGW2" s="92"/>
      <c r="QGX2" s="92"/>
      <c r="QGY2" s="92"/>
      <c r="QGZ2" s="92"/>
      <c r="QHA2" s="92"/>
      <c r="QHB2" s="92"/>
      <c r="QHC2" s="92"/>
      <c r="QHD2" s="92"/>
      <c r="QHE2" s="92"/>
      <c r="QHF2" s="92"/>
      <c r="QHG2" s="92"/>
      <c r="QHH2" s="92"/>
      <c r="QHI2" s="92"/>
      <c r="QHJ2" s="92"/>
      <c r="QHK2" s="92"/>
      <c r="QHL2" s="92"/>
      <c r="QHM2" s="92"/>
      <c r="QHN2" s="92"/>
      <c r="QHO2" s="92"/>
      <c r="QHP2" s="92"/>
      <c r="QHQ2" s="92"/>
      <c r="QHR2" s="92"/>
      <c r="QHS2" s="92"/>
      <c r="QHT2" s="92"/>
      <c r="QHU2" s="92"/>
      <c r="QHV2" s="92"/>
      <c r="QHW2" s="92"/>
      <c r="QHX2" s="92"/>
      <c r="QHY2" s="92"/>
      <c r="QHZ2" s="92"/>
      <c r="QIA2" s="92"/>
      <c r="QIB2" s="92"/>
      <c r="QIC2" s="92"/>
      <c r="QID2" s="92"/>
      <c r="QIE2" s="92"/>
      <c r="QIF2" s="92"/>
      <c r="QIG2" s="92"/>
      <c r="QIH2" s="92"/>
      <c r="QII2" s="92"/>
      <c r="QIJ2" s="92"/>
      <c r="QIK2" s="92"/>
      <c r="QIL2" s="92"/>
      <c r="QIM2" s="92"/>
      <c r="QIN2" s="92"/>
      <c r="QIO2" s="92"/>
      <c r="QIP2" s="92"/>
      <c r="QIQ2" s="92"/>
      <c r="QIR2" s="92"/>
      <c r="QIS2" s="92"/>
      <c r="QIT2" s="92"/>
      <c r="QIU2" s="92"/>
      <c r="QIV2" s="92"/>
      <c r="QIW2" s="92"/>
      <c r="QIX2" s="92"/>
      <c r="QIY2" s="92"/>
      <c r="QIZ2" s="92"/>
      <c r="QJA2" s="92"/>
      <c r="QJB2" s="92"/>
      <c r="QJC2" s="92"/>
      <c r="QJD2" s="92"/>
      <c r="QJE2" s="92"/>
      <c r="QJF2" s="92"/>
      <c r="QJG2" s="92"/>
      <c r="QJH2" s="92"/>
      <c r="QJI2" s="92"/>
      <c r="QJJ2" s="92"/>
      <c r="QJK2" s="92"/>
      <c r="QJL2" s="92"/>
      <c r="QJM2" s="92"/>
      <c r="QJN2" s="92"/>
      <c r="QJO2" s="92"/>
      <c r="QJP2" s="92"/>
      <c r="QJQ2" s="92"/>
      <c r="QJR2" s="92"/>
      <c r="QJS2" s="92"/>
      <c r="QJT2" s="92"/>
      <c r="QJU2" s="92"/>
      <c r="QJV2" s="92"/>
      <c r="QJW2" s="92"/>
      <c r="QJX2" s="92"/>
      <c r="QJY2" s="92"/>
      <c r="QJZ2" s="92"/>
      <c r="QKA2" s="92"/>
      <c r="QKB2" s="92"/>
      <c r="QKC2" s="92"/>
      <c r="QKD2" s="92"/>
      <c r="QKE2" s="92"/>
      <c r="QKF2" s="92"/>
      <c r="QKG2" s="92"/>
      <c r="QKH2" s="92"/>
      <c r="QKI2" s="92"/>
      <c r="QKJ2" s="92"/>
      <c r="QKK2" s="92"/>
      <c r="QKL2" s="92"/>
      <c r="QKM2" s="92"/>
      <c r="QKN2" s="92"/>
      <c r="QKO2" s="92"/>
      <c r="QKP2" s="92"/>
      <c r="QKQ2" s="92"/>
      <c r="QKR2" s="92"/>
      <c r="QKS2" s="92"/>
      <c r="QKT2" s="92"/>
      <c r="QKU2" s="92"/>
      <c r="QKV2" s="92"/>
      <c r="QKW2" s="92"/>
      <c r="QKX2" s="92"/>
      <c r="QKY2" s="92"/>
      <c r="QKZ2" s="92"/>
      <c r="QLA2" s="92"/>
      <c r="QLB2" s="92"/>
      <c r="QLC2" s="92"/>
      <c r="QLD2" s="92"/>
      <c r="QLE2" s="92"/>
      <c r="QLF2" s="92"/>
      <c r="QLG2" s="92"/>
      <c r="QLH2" s="92"/>
      <c r="QLI2" s="92"/>
      <c r="QLJ2" s="92"/>
      <c r="QLK2" s="92"/>
      <c r="QLL2" s="92"/>
      <c r="QLM2" s="92"/>
      <c r="QLN2" s="92"/>
      <c r="QLO2" s="92"/>
      <c r="QLP2" s="92"/>
      <c r="QLQ2" s="92"/>
      <c r="QLR2" s="92"/>
      <c r="QLS2" s="92"/>
      <c r="QLT2" s="92"/>
      <c r="QLU2" s="92"/>
      <c r="QLV2" s="92"/>
      <c r="QLW2" s="92"/>
      <c r="QLX2" s="92"/>
      <c r="QLY2" s="92"/>
      <c r="QLZ2" s="92"/>
      <c r="QMA2" s="92"/>
      <c r="QMB2" s="92"/>
      <c r="QMC2" s="92"/>
      <c r="QMD2" s="92"/>
      <c r="QME2" s="92"/>
      <c r="QMF2" s="92"/>
      <c r="QMG2" s="92"/>
      <c r="QMH2" s="92"/>
      <c r="QMI2" s="92"/>
      <c r="QMJ2" s="92"/>
      <c r="QMK2" s="92"/>
      <c r="QML2" s="92"/>
      <c r="QMM2" s="92"/>
      <c r="QMN2" s="92"/>
      <c r="QMO2" s="92"/>
      <c r="QMP2" s="92"/>
      <c r="QMQ2" s="92"/>
      <c r="QMR2" s="92"/>
      <c r="QMS2" s="92"/>
      <c r="QMT2" s="92"/>
      <c r="QMU2" s="92"/>
      <c r="QMV2" s="92"/>
      <c r="QMW2" s="92"/>
      <c r="QMX2" s="92"/>
      <c r="QMY2" s="92"/>
      <c r="QMZ2" s="92"/>
      <c r="QNA2" s="92"/>
      <c r="QNB2" s="92"/>
      <c r="QNC2" s="92"/>
      <c r="QND2" s="92"/>
      <c r="QNE2" s="92"/>
      <c r="QNF2" s="92"/>
      <c r="QNG2" s="92"/>
      <c r="QNH2" s="92"/>
      <c r="QNI2" s="92"/>
      <c r="QNJ2" s="92"/>
      <c r="QNK2" s="92"/>
      <c r="QNL2" s="92"/>
      <c r="QNM2" s="92"/>
      <c r="QNN2" s="92"/>
      <c r="QNO2" s="92"/>
      <c r="QNP2" s="92"/>
      <c r="QNQ2" s="92"/>
      <c r="QNR2" s="92"/>
      <c r="QNS2" s="92"/>
      <c r="QNT2" s="92"/>
      <c r="QNU2" s="92"/>
      <c r="QNV2" s="92"/>
      <c r="QNW2" s="92"/>
      <c r="QNX2" s="92"/>
      <c r="QNY2" s="92"/>
      <c r="QNZ2" s="92"/>
      <c r="QOA2" s="92"/>
      <c r="QOB2" s="92"/>
      <c r="QOC2" s="92"/>
      <c r="QOD2" s="92"/>
      <c r="QOE2" s="92"/>
      <c r="QOF2" s="92"/>
      <c r="QOG2" s="92"/>
      <c r="QOH2" s="92"/>
      <c r="QOI2" s="92"/>
      <c r="QOJ2" s="92"/>
      <c r="QOK2" s="92"/>
      <c r="QOL2" s="92"/>
      <c r="QOM2" s="92"/>
      <c r="QON2" s="92"/>
      <c r="QOO2" s="92"/>
      <c r="QOP2" s="92"/>
      <c r="QOQ2" s="92"/>
      <c r="QOR2" s="92"/>
      <c r="QOS2" s="92"/>
      <c r="QOT2" s="92"/>
      <c r="QOU2" s="92"/>
      <c r="QOV2" s="92"/>
      <c r="QOW2" s="92"/>
      <c r="QOX2" s="92"/>
      <c r="QOY2" s="92"/>
      <c r="QOZ2" s="92"/>
      <c r="QPA2" s="92"/>
      <c r="QPB2" s="92"/>
      <c r="QPC2" s="92"/>
      <c r="QPD2" s="92"/>
      <c r="QPE2" s="92"/>
      <c r="QPF2" s="92"/>
      <c r="QPG2" s="92"/>
      <c r="QPH2" s="92"/>
      <c r="QPI2" s="92"/>
      <c r="QPJ2" s="92"/>
      <c r="QPK2" s="92"/>
      <c r="QPL2" s="92"/>
      <c r="QPM2" s="92"/>
      <c r="QPN2" s="92"/>
      <c r="QPO2" s="92"/>
      <c r="QPP2" s="92"/>
      <c r="QPQ2" s="92"/>
      <c r="QPR2" s="92"/>
      <c r="QPS2" s="92"/>
      <c r="QPT2" s="92"/>
      <c r="QPU2" s="92"/>
      <c r="QPV2" s="92"/>
      <c r="QPW2" s="92"/>
      <c r="QPX2" s="92"/>
      <c r="QPY2" s="92"/>
      <c r="QPZ2" s="92"/>
      <c r="QQA2" s="92"/>
      <c r="QQB2" s="92"/>
      <c r="QQC2" s="92"/>
      <c r="QQD2" s="92"/>
      <c r="QQE2" s="92"/>
      <c r="QQF2" s="92"/>
      <c r="QQG2" s="92"/>
      <c r="QQH2" s="92"/>
      <c r="QQI2" s="92"/>
      <c r="QQJ2" s="92"/>
      <c r="QQK2" s="92"/>
      <c r="QQL2" s="92"/>
      <c r="QQM2" s="92"/>
      <c r="QQN2" s="92"/>
      <c r="QQO2" s="92"/>
      <c r="QQP2" s="92"/>
      <c r="QQQ2" s="92"/>
      <c r="QQR2" s="92"/>
      <c r="QQS2" s="92"/>
      <c r="QQT2" s="92"/>
      <c r="QQU2" s="92"/>
      <c r="QQV2" s="92"/>
      <c r="QQW2" s="92"/>
      <c r="QQX2" s="92"/>
      <c r="QQY2" s="92"/>
      <c r="QQZ2" s="92"/>
      <c r="QRA2" s="92"/>
      <c r="QRB2" s="92"/>
      <c r="QRC2" s="92"/>
      <c r="QRD2" s="92"/>
      <c r="QRE2" s="92"/>
      <c r="QRF2" s="92"/>
      <c r="QRG2" s="92"/>
      <c r="QRH2" s="92"/>
      <c r="QRI2" s="92"/>
      <c r="QRJ2" s="92"/>
      <c r="QRK2" s="92"/>
      <c r="QRL2" s="92"/>
      <c r="QRM2" s="92"/>
      <c r="QRN2" s="92"/>
      <c r="QRO2" s="92"/>
      <c r="QRP2" s="92"/>
      <c r="QRQ2" s="92"/>
      <c r="QRR2" s="92"/>
      <c r="QRS2" s="92"/>
      <c r="QRT2" s="92"/>
      <c r="QRU2" s="92"/>
      <c r="QRV2" s="92"/>
      <c r="QRW2" s="92"/>
      <c r="QRX2" s="92"/>
      <c r="QRY2" s="92"/>
      <c r="QRZ2" s="92"/>
      <c r="QSA2" s="92"/>
      <c r="QSB2" s="92"/>
      <c r="QSC2" s="92"/>
      <c r="QSD2" s="92"/>
      <c r="QSE2" s="92"/>
      <c r="QSF2" s="92"/>
      <c r="QSG2" s="92"/>
      <c r="QSH2" s="92"/>
      <c r="QSI2" s="92"/>
      <c r="QSJ2" s="92"/>
      <c r="QSK2" s="92"/>
      <c r="QSL2" s="92"/>
      <c r="QSM2" s="92"/>
      <c r="QSN2" s="92"/>
      <c r="QSO2" s="92"/>
      <c r="QSP2" s="92"/>
      <c r="QSQ2" s="92"/>
      <c r="QSR2" s="92"/>
      <c r="QSS2" s="92"/>
      <c r="QST2" s="92"/>
      <c r="QSU2" s="92"/>
      <c r="QSV2" s="92"/>
      <c r="QSW2" s="92"/>
      <c r="QSX2" s="92"/>
      <c r="QSY2" s="92"/>
      <c r="QSZ2" s="92"/>
      <c r="QTA2" s="92"/>
      <c r="QTB2" s="92"/>
      <c r="QTC2" s="92"/>
      <c r="QTD2" s="92"/>
      <c r="QTE2" s="92"/>
      <c r="QTF2" s="92"/>
      <c r="QTG2" s="92"/>
      <c r="QTH2" s="92"/>
      <c r="QTI2" s="92"/>
      <c r="QTJ2" s="92"/>
      <c r="QTK2" s="92"/>
      <c r="QTL2" s="92"/>
      <c r="QTM2" s="92"/>
      <c r="QTN2" s="92"/>
      <c r="QTO2" s="92"/>
      <c r="QTP2" s="92"/>
      <c r="QTQ2" s="92"/>
      <c r="QTR2" s="92"/>
      <c r="QTS2" s="92"/>
      <c r="QTT2" s="92"/>
      <c r="QTU2" s="92"/>
      <c r="QTV2" s="92"/>
      <c r="QTW2" s="92"/>
      <c r="QTX2" s="92"/>
      <c r="QTY2" s="92"/>
      <c r="QTZ2" s="92"/>
      <c r="QUA2" s="92"/>
      <c r="QUB2" s="92"/>
      <c r="QUC2" s="92"/>
      <c r="QUD2" s="92"/>
      <c r="QUE2" s="92"/>
      <c r="QUF2" s="92"/>
      <c r="QUG2" s="92"/>
      <c r="QUH2" s="92"/>
      <c r="QUI2" s="92"/>
      <c r="QUJ2" s="92"/>
      <c r="QUK2" s="92"/>
      <c r="QUL2" s="92"/>
      <c r="QUM2" s="92"/>
      <c r="QUN2" s="92"/>
      <c r="QUO2" s="92"/>
      <c r="QUP2" s="92"/>
      <c r="QUQ2" s="92"/>
      <c r="QUR2" s="92"/>
      <c r="QUS2" s="92"/>
      <c r="QUT2" s="92"/>
      <c r="QUU2" s="92"/>
      <c r="QUV2" s="92"/>
      <c r="QUW2" s="92"/>
      <c r="QUX2" s="92"/>
      <c r="QUY2" s="92"/>
      <c r="QUZ2" s="92"/>
      <c r="QVA2" s="92"/>
      <c r="QVB2" s="92"/>
      <c r="QVC2" s="92"/>
      <c r="QVD2" s="92"/>
      <c r="QVE2" s="92"/>
      <c r="QVF2" s="92"/>
      <c r="QVG2" s="92"/>
      <c r="QVH2" s="92"/>
      <c r="QVI2" s="92"/>
      <c r="QVJ2" s="92"/>
      <c r="QVK2" s="92"/>
      <c r="QVL2" s="92"/>
      <c r="QVM2" s="92"/>
      <c r="QVN2" s="92"/>
      <c r="QVO2" s="92"/>
      <c r="QVP2" s="92"/>
      <c r="QVQ2" s="92"/>
      <c r="QVR2" s="92"/>
      <c r="QVS2" s="92"/>
      <c r="QVT2" s="92"/>
      <c r="QVU2" s="92"/>
      <c r="QVV2" s="92"/>
      <c r="QVW2" s="92"/>
      <c r="QVX2" s="92"/>
      <c r="QVY2" s="92"/>
      <c r="QVZ2" s="92"/>
      <c r="QWA2" s="92"/>
      <c r="QWB2" s="92"/>
      <c r="QWC2" s="92"/>
      <c r="QWD2" s="92"/>
      <c r="QWE2" s="92"/>
      <c r="QWF2" s="92"/>
      <c r="QWG2" s="92"/>
      <c r="QWH2" s="92"/>
      <c r="QWI2" s="92"/>
      <c r="QWJ2" s="92"/>
      <c r="QWK2" s="92"/>
      <c r="QWL2" s="92"/>
      <c r="QWM2" s="92"/>
      <c r="QWN2" s="92"/>
      <c r="QWO2" s="92"/>
      <c r="QWP2" s="92"/>
      <c r="QWQ2" s="92"/>
      <c r="QWR2" s="92"/>
      <c r="QWS2" s="92"/>
      <c r="QWT2" s="92"/>
      <c r="QWU2" s="92"/>
      <c r="QWV2" s="92"/>
      <c r="QWW2" s="92"/>
      <c r="QWX2" s="92"/>
      <c r="QWY2" s="92"/>
      <c r="QWZ2" s="92"/>
      <c r="QXA2" s="92"/>
      <c r="QXB2" s="92"/>
      <c r="QXC2" s="92"/>
      <c r="QXD2" s="92"/>
      <c r="QXE2" s="92"/>
      <c r="QXF2" s="92"/>
      <c r="QXG2" s="92"/>
      <c r="QXH2" s="92"/>
      <c r="QXI2" s="92"/>
      <c r="QXJ2" s="92"/>
      <c r="QXK2" s="92"/>
      <c r="QXL2" s="92"/>
      <c r="QXM2" s="92"/>
      <c r="QXN2" s="92"/>
      <c r="QXO2" s="92"/>
      <c r="QXP2" s="92"/>
      <c r="QXQ2" s="92"/>
      <c r="QXR2" s="92"/>
      <c r="QXS2" s="92"/>
      <c r="QXT2" s="92"/>
      <c r="QXU2" s="92"/>
      <c r="QXV2" s="92"/>
      <c r="QXW2" s="92"/>
      <c r="QXX2" s="92"/>
      <c r="QXY2" s="92"/>
      <c r="QXZ2" s="92"/>
      <c r="QYA2" s="92"/>
      <c r="QYB2" s="92"/>
      <c r="QYC2" s="92"/>
      <c r="QYD2" s="92"/>
      <c r="QYE2" s="92"/>
      <c r="QYF2" s="92"/>
      <c r="QYG2" s="92"/>
      <c r="QYH2" s="92"/>
      <c r="QYI2" s="92"/>
      <c r="QYJ2" s="92"/>
      <c r="QYK2" s="92"/>
      <c r="QYL2" s="92"/>
      <c r="QYM2" s="92"/>
      <c r="QYN2" s="92"/>
      <c r="QYO2" s="92"/>
      <c r="QYP2" s="92"/>
      <c r="QYQ2" s="92"/>
      <c r="QYR2" s="92"/>
      <c r="QYS2" s="92"/>
      <c r="QYT2" s="92"/>
      <c r="QYU2" s="92"/>
      <c r="QYV2" s="92"/>
      <c r="QYW2" s="92"/>
      <c r="QYX2" s="92"/>
      <c r="QYY2" s="92"/>
      <c r="QYZ2" s="92"/>
      <c r="QZA2" s="92"/>
      <c r="QZB2" s="92"/>
      <c r="QZC2" s="92"/>
      <c r="QZD2" s="92"/>
      <c r="QZE2" s="92"/>
      <c r="QZF2" s="92"/>
      <c r="QZG2" s="92"/>
      <c r="QZH2" s="92"/>
      <c r="QZI2" s="92"/>
      <c r="QZJ2" s="92"/>
      <c r="QZK2" s="92"/>
      <c r="QZL2" s="92"/>
      <c r="QZM2" s="92"/>
      <c r="QZN2" s="92"/>
      <c r="QZO2" s="92"/>
      <c r="QZP2" s="92"/>
      <c r="QZQ2" s="92"/>
      <c r="QZR2" s="92"/>
      <c r="QZS2" s="92"/>
      <c r="QZT2" s="92"/>
      <c r="QZU2" s="92"/>
      <c r="QZV2" s="92"/>
      <c r="QZW2" s="92"/>
      <c r="QZX2" s="92"/>
      <c r="QZY2" s="92"/>
      <c r="QZZ2" s="92"/>
      <c r="RAA2" s="92"/>
      <c r="RAB2" s="92"/>
      <c r="RAC2" s="92"/>
      <c r="RAD2" s="92"/>
      <c r="RAE2" s="92"/>
      <c r="RAF2" s="92"/>
      <c r="RAG2" s="92"/>
      <c r="RAH2" s="92"/>
      <c r="RAI2" s="92"/>
      <c r="RAJ2" s="92"/>
      <c r="RAK2" s="92"/>
      <c r="RAL2" s="92"/>
      <c r="RAM2" s="92"/>
      <c r="RAN2" s="92"/>
      <c r="RAO2" s="92"/>
      <c r="RAP2" s="92"/>
      <c r="RAQ2" s="92"/>
      <c r="RAR2" s="92"/>
      <c r="RAS2" s="92"/>
      <c r="RAT2" s="92"/>
      <c r="RAU2" s="92"/>
      <c r="RAV2" s="92"/>
      <c r="RAW2" s="92"/>
      <c r="RAX2" s="92"/>
      <c r="RAY2" s="92"/>
      <c r="RAZ2" s="92"/>
      <c r="RBA2" s="92"/>
      <c r="RBB2" s="92"/>
      <c r="RBC2" s="92"/>
      <c r="RBD2" s="92"/>
      <c r="RBE2" s="92"/>
      <c r="RBF2" s="92"/>
      <c r="RBG2" s="92"/>
      <c r="RBH2" s="92"/>
      <c r="RBI2" s="92"/>
      <c r="RBJ2" s="92"/>
      <c r="RBK2" s="92"/>
      <c r="RBL2" s="92"/>
      <c r="RBM2" s="92"/>
      <c r="RBN2" s="92"/>
      <c r="RBO2" s="92"/>
      <c r="RBP2" s="92"/>
      <c r="RBQ2" s="92"/>
      <c r="RBR2" s="92"/>
      <c r="RBS2" s="92"/>
      <c r="RBT2" s="92"/>
      <c r="RBU2" s="92"/>
      <c r="RBV2" s="92"/>
      <c r="RBW2" s="92"/>
      <c r="RBX2" s="92"/>
      <c r="RBY2" s="92"/>
      <c r="RBZ2" s="92"/>
      <c r="RCA2" s="92"/>
      <c r="RCB2" s="92"/>
      <c r="RCC2" s="92"/>
      <c r="RCD2" s="92"/>
      <c r="RCE2" s="92"/>
      <c r="RCF2" s="92"/>
      <c r="RCG2" s="92"/>
      <c r="RCH2" s="92"/>
      <c r="RCI2" s="92"/>
      <c r="RCJ2" s="92"/>
      <c r="RCK2" s="92"/>
      <c r="RCL2" s="92"/>
      <c r="RCM2" s="92"/>
      <c r="RCN2" s="92"/>
      <c r="RCO2" s="92"/>
      <c r="RCP2" s="92"/>
      <c r="RCQ2" s="92"/>
      <c r="RCR2" s="92"/>
      <c r="RCS2" s="92"/>
      <c r="RCT2" s="92"/>
      <c r="RCU2" s="92"/>
      <c r="RCV2" s="92"/>
      <c r="RCW2" s="92"/>
      <c r="RCX2" s="92"/>
      <c r="RCY2" s="92"/>
      <c r="RCZ2" s="92"/>
      <c r="RDA2" s="92"/>
      <c r="RDB2" s="92"/>
      <c r="RDC2" s="92"/>
      <c r="RDD2" s="92"/>
      <c r="RDE2" s="92"/>
      <c r="RDF2" s="92"/>
      <c r="RDG2" s="92"/>
      <c r="RDH2" s="92"/>
      <c r="RDI2" s="92"/>
      <c r="RDJ2" s="92"/>
      <c r="RDK2" s="92"/>
      <c r="RDL2" s="92"/>
      <c r="RDM2" s="92"/>
      <c r="RDN2" s="92"/>
      <c r="RDO2" s="92"/>
      <c r="RDP2" s="92"/>
      <c r="RDQ2" s="92"/>
      <c r="RDR2" s="92"/>
      <c r="RDS2" s="92"/>
      <c r="RDT2" s="92"/>
      <c r="RDU2" s="92"/>
      <c r="RDV2" s="92"/>
      <c r="RDW2" s="92"/>
      <c r="RDX2" s="92"/>
      <c r="RDY2" s="92"/>
      <c r="RDZ2" s="92"/>
      <c r="REA2" s="92"/>
      <c r="REB2" s="92"/>
      <c r="REC2" s="92"/>
      <c r="RED2" s="92"/>
      <c r="REE2" s="92"/>
      <c r="REF2" s="92"/>
      <c r="REG2" s="92"/>
      <c r="REH2" s="92"/>
      <c r="REI2" s="92"/>
      <c r="REJ2" s="92"/>
      <c r="REK2" s="92"/>
      <c r="REL2" s="92"/>
      <c r="REM2" s="92"/>
      <c r="REN2" s="92"/>
      <c r="REO2" s="92"/>
      <c r="REP2" s="92"/>
      <c r="REQ2" s="92"/>
      <c r="RER2" s="92"/>
      <c r="RES2" s="92"/>
      <c r="RET2" s="92"/>
      <c r="REU2" s="92"/>
      <c r="REV2" s="92"/>
      <c r="REW2" s="92"/>
      <c r="REX2" s="92"/>
      <c r="REY2" s="92"/>
      <c r="REZ2" s="92"/>
      <c r="RFA2" s="92"/>
      <c r="RFB2" s="92"/>
      <c r="RFC2" s="92"/>
      <c r="RFD2" s="92"/>
      <c r="RFE2" s="92"/>
      <c r="RFF2" s="92"/>
      <c r="RFG2" s="92"/>
      <c r="RFH2" s="92"/>
      <c r="RFI2" s="92"/>
      <c r="RFJ2" s="92"/>
      <c r="RFK2" s="92"/>
      <c r="RFL2" s="92"/>
      <c r="RFM2" s="92"/>
      <c r="RFN2" s="92"/>
      <c r="RFO2" s="92"/>
      <c r="RFP2" s="92"/>
      <c r="RFQ2" s="92"/>
      <c r="RFR2" s="92"/>
      <c r="RFS2" s="92"/>
      <c r="RFT2" s="92"/>
      <c r="RFU2" s="92"/>
      <c r="RFV2" s="92"/>
      <c r="RFW2" s="92"/>
      <c r="RFX2" s="92"/>
      <c r="RFY2" s="92"/>
      <c r="RFZ2" s="92"/>
      <c r="RGA2" s="92"/>
      <c r="RGB2" s="92"/>
      <c r="RGC2" s="92"/>
      <c r="RGD2" s="92"/>
      <c r="RGE2" s="92"/>
      <c r="RGF2" s="92"/>
      <c r="RGG2" s="92"/>
      <c r="RGH2" s="92"/>
      <c r="RGI2" s="92"/>
      <c r="RGJ2" s="92"/>
      <c r="RGK2" s="92"/>
      <c r="RGL2" s="92"/>
      <c r="RGM2" s="92"/>
      <c r="RGN2" s="92"/>
      <c r="RGO2" s="92"/>
      <c r="RGP2" s="92"/>
      <c r="RGQ2" s="92"/>
      <c r="RGR2" s="92"/>
      <c r="RGS2" s="92"/>
      <c r="RGT2" s="92"/>
      <c r="RGU2" s="92"/>
      <c r="RGV2" s="92"/>
      <c r="RGW2" s="92"/>
      <c r="RGX2" s="92"/>
      <c r="RGY2" s="92"/>
      <c r="RGZ2" s="92"/>
      <c r="RHA2" s="92"/>
      <c r="RHB2" s="92"/>
      <c r="RHC2" s="92"/>
      <c r="RHD2" s="92"/>
      <c r="RHE2" s="92"/>
      <c r="RHF2" s="92"/>
      <c r="RHG2" s="92"/>
      <c r="RHH2" s="92"/>
      <c r="RHI2" s="92"/>
      <c r="RHJ2" s="92"/>
      <c r="RHK2" s="92"/>
      <c r="RHL2" s="92"/>
      <c r="RHM2" s="92"/>
      <c r="RHN2" s="92"/>
      <c r="RHO2" s="92"/>
      <c r="RHP2" s="92"/>
      <c r="RHQ2" s="92"/>
      <c r="RHR2" s="92"/>
      <c r="RHS2" s="92"/>
      <c r="RHT2" s="92"/>
      <c r="RHU2" s="92"/>
      <c r="RHV2" s="92"/>
      <c r="RHW2" s="92"/>
      <c r="RHX2" s="92"/>
      <c r="RHY2" s="92"/>
      <c r="RHZ2" s="92"/>
      <c r="RIA2" s="92"/>
      <c r="RIB2" s="92"/>
      <c r="RIC2" s="92"/>
      <c r="RID2" s="92"/>
      <c r="RIE2" s="92"/>
      <c r="RIF2" s="92"/>
      <c r="RIG2" s="92"/>
      <c r="RIH2" s="92"/>
      <c r="RII2" s="92"/>
      <c r="RIJ2" s="92"/>
      <c r="RIK2" s="92"/>
      <c r="RIL2" s="92"/>
      <c r="RIM2" s="92"/>
      <c r="RIN2" s="92"/>
      <c r="RIO2" s="92"/>
      <c r="RIP2" s="92"/>
      <c r="RIQ2" s="92"/>
      <c r="RIR2" s="92"/>
      <c r="RIS2" s="92"/>
      <c r="RIT2" s="92"/>
      <c r="RIU2" s="92"/>
      <c r="RIV2" s="92"/>
      <c r="RIW2" s="92"/>
      <c r="RIX2" s="92"/>
      <c r="RIY2" s="92"/>
      <c r="RIZ2" s="92"/>
      <c r="RJA2" s="92"/>
      <c r="RJB2" s="92"/>
      <c r="RJC2" s="92"/>
      <c r="RJD2" s="92"/>
      <c r="RJE2" s="92"/>
      <c r="RJF2" s="92"/>
      <c r="RJG2" s="92"/>
      <c r="RJH2" s="92"/>
      <c r="RJI2" s="92"/>
      <c r="RJJ2" s="92"/>
      <c r="RJK2" s="92"/>
      <c r="RJL2" s="92"/>
      <c r="RJM2" s="92"/>
      <c r="RJN2" s="92"/>
      <c r="RJO2" s="92"/>
      <c r="RJP2" s="92"/>
      <c r="RJQ2" s="92"/>
      <c r="RJR2" s="92"/>
      <c r="RJS2" s="92"/>
      <c r="RJT2" s="92"/>
      <c r="RJU2" s="92"/>
      <c r="RJV2" s="92"/>
      <c r="RJW2" s="92"/>
      <c r="RJX2" s="92"/>
      <c r="RJY2" s="92"/>
      <c r="RJZ2" s="92"/>
      <c r="RKA2" s="92"/>
      <c r="RKB2" s="92"/>
      <c r="RKC2" s="92"/>
      <c r="RKD2" s="92"/>
      <c r="RKE2" s="92"/>
      <c r="RKF2" s="92"/>
      <c r="RKG2" s="92"/>
      <c r="RKH2" s="92"/>
      <c r="RKI2" s="92"/>
      <c r="RKJ2" s="92"/>
      <c r="RKK2" s="92"/>
      <c r="RKL2" s="92"/>
      <c r="RKM2" s="92"/>
      <c r="RKN2" s="92"/>
      <c r="RKO2" s="92"/>
      <c r="RKP2" s="92"/>
      <c r="RKQ2" s="92"/>
      <c r="RKR2" s="92"/>
      <c r="RKS2" s="92"/>
      <c r="RKT2" s="92"/>
      <c r="RKU2" s="92"/>
      <c r="RKV2" s="92"/>
      <c r="RKW2" s="92"/>
      <c r="RKX2" s="92"/>
      <c r="RKY2" s="92"/>
      <c r="RKZ2" s="92"/>
      <c r="RLA2" s="92"/>
      <c r="RLB2" s="92"/>
      <c r="RLC2" s="92"/>
      <c r="RLD2" s="92"/>
      <c r="RLE2" s="92"/>
      <c r="RLF2" s="92"/>
      <c r="RLG2" s="92"/>
      <c r="RLH2" s="92"/>
      <c r="RLI2" s="92"/>
      <c r="RLJ2" s="92"/>
      <c r="RLK2" s="92"/>
      <c r="RLL2" s="92"/>
      <c r="RLM2" s="92"/>
      <c r="RLN2" s="92"/>
      <c r="RLO2" s="92"/>
      <c r="RLP2" s="92"/>
      <c r="RLQ2" s="92"/>
      <c r="RLR2" s="92"/>
      <c r="RLS2" s="92"/>
      <c r="RLT2" s="92"/>
      <c r="RLU2" s="92"/>
      <c r="RLV2" s="92"/>
      <c r="RLW2" s="92"/>
      <c r="RLX2" s="92"/>
      <c r="RLY2" s="92"/>
      <c r="RLZ2" s="92"/>
      <c r="RMA2" s="92"/>
      <c r="RMB2" s="92"/>
      <c r="RMC2" s="92"/>
      <c r="RMD2" s="92"/>
      <c r="RME2" s="92"/>
      <c r="RMF2" s="92"/>
      <c r="RMG2" s="92"/>
      <c r="RMH2" s="92"/>
      <c r="RMI2" s="92"/>
      <c r="RMJ2" s="92"/>
      <c r="RMK2" s="92"/>
      <c r="RML2" s="92"/>
      <c r="RMM2" s="92"/>
      <c r="RMN2" s="92"/>
      <c r="RMO2" s="92"/>
      <c r="RMP2" s="92"/>
      <c r="RMQ2" s="92"/>
      <c r="RMR2" s="92"/>
      <c r="RMS2" s="92"/>
      <c r="RMT2" s="92"/>
      <c r="RMU2" s="92"/>
      <c r="RMV2" s="92"/>
      <c r="RMW2" s="92"/>
      <c r="RMX2" s="92"/>
      <c r="RMY2" s="92"/>
      <c r="RMZ2" s="92"/>
      <c r="RNA2" s="92"/>
      <c r="RNB2" s="92"/>
      <c r="RNC2" s="92"/>
      <c r="RND2" s="92"/>
      <c r="RNE2" s="92"/>
      <c r="RNF2" s="92"/>
      <c r="RNG2" s="92"/>
      <c r="RNH2" s="92"/>
      <c r="RNI2" s="92"/>
      <c r="RNJ2" s="92"/>
      <c r="RNK2" s="92"/>
      <c r="RNL2" s="92"/>
      <c r="RNM2" s="92"/>
      <c r="RNN2" s="92"/>
      <c r="RNO2" s="92"/>
      <c r="RNP2" s="92"/>
      <c r="RNQ2" s="92"/>
      <c r="RNR2" s="92"/>
      <c r="RNS2" s="92"/>
      <c r="RNT2" s="92"/>
      <c r="RNU2" s="92"/>
      <c r="RNV2" s="92"/>
      <c r="RNW2" s="92"/>
      <c r="RNX2" s="92"/>
      <c r="RNY2" s="92"/>
      <c r="RNZ2" s="92"/>
      <c r="ROA2" s="92"/>
      <c r="ROB2" s="92"/>
      <c r="ROC2" s="92"/>
      <c r="ROD2" s="92"/>
      <c r="ROE2" s="92"/>
      <c r="ROF2" s="92"/>
      <c r="ROG2" s="92"/>
      <c r="ROH2" s="92"/>
      <c r="ROI2" s="92"/>
      <c r="ROJ2" s="92"/>
      <c r="ROK2" s="92"/>
      <c r="ROL2" s="92"/>
      <c r="ROM2" s="92"/>
      <c r="RON2" s="92"/>
      <c r="ROO2" s="92"/>
      <c r="ROP2" s="92"/>
      <c r="ROQ2" s="92"/>
      <c r="ROR2" s="92"/>
      <c r="ROS2" s="92"/>
      <c r="ROT2" s="92"/>
      <c r="ROU2" s="92"/>
      <c r="ROV2" s="92"/>
      <c r="ROW2" s="92"/>
      <c r="ROX2" s="92"/>
      <c r="ROY2" s="92"/>
      <c r="ROZ2" s="92"/>
      <c r="RPA2" s="92"/>
      <c r="RPB2" s="92"/>
      <c r="RPC2" s="92"/>
      <c r="RPD2" s="92"/>
      <c r="RPE2" s="92"/>
      <c r="RPF2" s="92"/>
      <c r="RPG2" s="92"/>
      <c r="RPH2" s="92"/>
      <c r="RPI2" s="92"/>
      <c r="RPJ2" s="92"/>
      <c r="RPK2" s="92"/>
      <c r="RPL2" s="92"/>
      <c r="RPM2" s="92"/>
      <c r="RPN2" s="92"/>
      <c r="RPO2" s="92"/>
      <c r="RPP2" s="92"/>
      <c r="RPQ2" s="92"/>
      <c r="RPR2" s="92"/>
      <c r="RPS2" s="92"/>
      <c r="RPT2" s="92"/>
      <c r="RPU2" s="92"/>
      <c r="RPV2" s="92"/>
      <c r="RPW2" s="92"/>
      <c r="RPX2" s="92"/>
      <c r="RPY2" s="92"/>
      <c r="RPZ2" s="92"/>
      <c r="RQA2" s="92"/>
      <c r="RQB2" s="92"/>
      <c r="RQC2" s="92"/>
      <c r="RQD2" s="92"/>
      <c r="RQE2" s="92"/>
      <c r="RQF2" s="92"/>
      <c r="RQG2" s="92"/>
      <c r="RQH2" s="92"/>
      <c r="RQI2" s="92"/>
      <c r="RQJ2" s="92"/>
      <c r="RQK2" s="92"/>
      <c r="RQL2" s="92"/>
      <c r="RQM2" s="92"/>
      <c r="RQN2" s="92"/>
      <c r="RQO2" s="92"/>
      <c r="RQP2" s="92"/>
      <c r="RQQ2" s="92"/>
      <c r="RQR2" s="92"/>
      <c r="RQS2" s="92"/>
      <c r="RQT2" s="92"/>
      <c r="RQU2" s="92"/>
      <c r="RQV2" s="92"/>
      <c r="RQW2" s="92"/>
      <c r="RQX2" s="92"/>
      <c r="RQY2" s="92"/>
      <c r="RQZ2" s="92"/>
      <c r="RRA2" s="92"/>
      <c r="RRB2" s="92"/>
      <c r="RRC2" s="92"/>
      <c r="RRD2" s="92"/>
      <c r="RRE2" s="92"/>
      <c r="RRF2" s="92"/>
      <c r="RRG2" s="92"/>
      <c r="RRH2" s="92"/>
      <c r="RRI2" s="92"/>
      <c r="RRJ2" s="92"/>
      <c r="RRK2" s="92"/>
      <c r="RRL2" s="92"/>
      <c r="RRM2" s="92"/>
      <c r="RRN2" s="92"/>
      <c r="RRO2" s="92"/>
      <c r="RRP2" s="92"/>
      <c r="RRQ2" s="92"/>
      <c r="RRR2" s="92"/>
      <c r="RRS2" s="92"/>
      <c r="RRT2" s="92"/>
      <c r="RRU2" s="92"/>
      <c r="RRV2" s="92"/>
      <c r="RRW2" s="92"/>
      <c r="RRX2" s="92"/>
      <c r="RRY2" s="92"/>
      <c r="RRZ2" s="92"/>
      <c r="RSA2" s="92"/>
      <c r="RSB2" s="92"/>
      <c r="RSC2" s="92"/>
      <c r="RSD2" s="92"/>
      <c r="RSE2" s="92"/>
      <c r="RSF2" s="92"/>
      <c r="RSG2" s="92"/>
      <c r="RSH2" s="92"/>
      <c r="RSI2" s="92"/>
      <c r="RSJ2" s="92"/>
      <c r="RSK2" s="92"/>
      <c r="RSL2" s="92"/>
      <c r="RSM2" s="92"/>
      <c r="RSN2" s="92"/>
      <c r="RSO2" s="92"/>
      <c r="RSP2" s="92"/>
      <c r="RSQ2" s="92"/>
      <c r="RSR2" s="92"/>
      <c r="RSS2" s="92"/>
      <c r="RST2" s="92"/>
      <c r="RSU2" s="92"/>
      <c r="RSV2" s="92"/>
      <c r="RSW2" s="92"/>
      <c r="RSX2" s="92"/>
      <c r="RSY2" s="92"/>
      <c r="RSZ2" s="92"/>
      <c r="RTA2" s="92"/>
      <c r="RTB2" s="92"/>
      <c r="RTC2" s="92"/>
      <c r="RTD2" s="92"/>
      <c r="RTE2" s="92"/>
      <c r="RTF2" s="92"/>
      <c r="RTG2" s="92"/>
      <c r="RTH2" s="92"/>
      <c r="RTI2" s="92"/>
      <c r="RTJ2" s="92"/>
      <c r="RTK2" s="92"/>
      <c r="RTL2" s="92"/>
      <c r="RTM2" s="92"/>
      <c r="RTN2" s="92"/>
      <c r="RTO2" s="92"/>
      <c r="RTP2" s="92"/>
      <c r="RTQ2" s="92"/>
      <c r="RTR2" s="92"/>
      <c r="RTS2" s="92"/>
      <c r="RTT2" s="92"/>
      <c r="RTU2" s="92"/>
      <c r="RTV2" s="92"/>
      <c r="RTW2" s="92"/>
      <c r="RTX2" s="92"/>
      <c r="RTY2" s="92"/>
      <c r="RTZ2" s="92"/>
      <c r="RUA2" s="92"/>
      <c r="RUB2" s="92"/>
      <c r="RUC2" s="92"/>
      <c r="RUD2" s="92"/>
      <c r="RUE2" s="92"/>
      <c r="RUF2" s="92"/>
      <c r="RUG2" s="92"/>
      <c r="RUH2" s="92"/>
      <c r="RUI2" s="92"/>
      <c r="RUJ2" s="92"/>
      <c r="RUK2" s="92"/>
      <c r="RUL2" s="92"/>
      <c r="RUM2" s="92"/>
      <c r="RUN2" s="92"/>
      <c r="RUO2" s="92"/>
      <c r="RUP2" s="92"/>
      <c r="RUQ2" s="92"/>
      <c r="RUR2" s="92"/>
      <c r="RUS2" s="92"/>
      <c r="RUT2" s="92"/>
      <c r="RUU2" s="92"/>
      <c r="RUV2" s="92"/>
      <c r="RUW2" s="92"/>
      <c r="RUX2" s="92"/>
      <c r="RUY2" s="92"/>
      <c r="RUZ2" s="92"/>
      <c r="RVA2" s="92"/>
      <c r="RVB2" s="92"/>
      <c r="RVC2" s="92"/>
      <c r="RVD2" s="92"/>
      <c r="RVE2" s="92"/>
      <c r="RVF2" s="92"/>
      <c r="RVG2" s="92"/>
      <c r="RVH2" s="92"/>
      <c r="RVI2" s="92"/>
      <c r="RVJ2" s="92"/>
      <c r="RVK2" s="92"/>
      <c r="RVL2" s="92"/>
      <c r="RVM2" s="92"/>
      <c r="RVN2" s="92"/>
      <c r="RVO2" s="92"/>
      <c r="RVP2" s="92"/>
      <c r="RVQ2" s="92"/>
      <c r="RVR2" s="92"/>
      <c r="RVS2" s="92"/>
      <c r="RVT2" s="92"/>
      <c r="RVU2" s="92"/>
      <c r="RVV2" s="92"/>
      <c r="RVW2" s="92"/>
      <c r="RVX2" s="92"/>
      <c r="RVY2" s="92"/>
      <c r="RVZ2" s="92"/>
      <c r="RWA2" s="92"/>
      <c r="RWB2" s="92"/>
      <c r="RWC2" s="92"/>
      <c r="RWD2" s="92"/>
      <c r="RWE2" s="92"/>
      <c r="RWF2" s="92"/>
      <c r="RWG2" s="92"/>
      <c r="RWH2" s="92"/>
      <c r="RWI2" s="92"/>
      <c r="RWJ2" s="92"/>
      <c r="RWK2" s="92"/>
      <c r="RWL2" s="92"/>
      <c r="RWM2" s="92"/>
      <c r="RWN2" s="92"/>
      <c r="RWO2" s="92"/>
      <c r="RWP2" s="92"/>
      <c r="RWQ2" s="92"/>
      <c r="RWR2" s="92"/>
      <c r="RWS2" s="92"/>
      <c r="RWT2" s="92"/>
      <c r="RWU2" s="92"/>
      <c r="RWV2" s="92"/>
      <c r="RWW2" s="92"/>
      <c r="RWX2" s="92"/>
      <c r="RWY2" s="92"/>
      <c r="RWZ2" s="92"/>
      <c r="RXA2" s="92"/>
      <c r="RXB2" s="92"/>
      <c r="RXC2" s="92"/>
      <c r="RXD2" s="92"/>
      <c r="RXE2" s="92"/>
      <c r="RXF2" s="92"/>
      <c r="RXG2" s="92"/>
      <c r="RXH2" s="92"/>
      <c r="RXI2" s="92"/>
      <c r="RXJ2" s="92"/>
      <c r="RXK2" s="92"/>
      <c r="RXL2" s="92"/>
      <c r="RXM2" s="92"/>
      <c r="RXN2" s="92"/>
      <c r="RXO2" s="92"/>
      <c r="RXP2" s="92"/>
      <c r="RXQ2" s="92"/>
      <c r="RXR2" s="92"/>
      <c r="RXS2" s="92"/>
      <c r="RXT2" s="92"/>
      <c r="RXU2" s="92"/>
      <c r="RXV2" s="92"/>
      <c r="RXW2" s="92"/>
      <c r="RXX2" s="92"/>
      <c r="RXY2" s="92"/>
      <c r="RXZ2" s="92"/>
      <c r="RYA2" s="92"/>
      <c r="RYB2" s="92"/>
      <c r="RYC2" s="92"/>
      <c r="RYD2" s="92"/>
      <c r="RYE2" s="92"/>
      <c r="RYF2" s="92"/>
      <c r="RYG2" s="92"/>
      <c r="RYH2" s="92"/>
      <c r="RYI2" s="92"/>
      <c r="RYJ2" s="92"/>
      <c r="RYK2" s="92"/>
      <c r="RYL2" s="92"/>
      <c r="RYM2" s="92"/>
      <c r="RYN2" s="92"/>
      <c r="RYO2" s="92"/>
      <c r="RYP2" s="92"/>
      <c r="RYQ2" s="92"/>
      <c r="RYR2" s="92"/>
      <c r="RYS2" s="92"/>
      <c r="RYT2" s="92"/>
      <c r="RYU2" s="92"/>
      <c r="RYV2" s="92"/>
      <c r="RYW2" s="92"/>
      <c r="RYX2" s="92"/>
      <c r="RYY2" s="92"/>
      <c r="RYZ2" s="92"/>
      <c r="RZA2" s="92"/>
      <c r="RZB2" s="92"/>
      <c r="RZC2" s="92"/>
      <c r="RZD2" s="92"/>
      <c r="RZE2" s="92"/>
      <c r="RZF2" s="92"/>
      <c r="RZG2" s="92"/>
      <c r="RZH2" s="92"/>
      <c r="RZI2" s="92"/>
      <c r="RZJ2" s="92"/>
      <c r="RZK2" s="92"/>
      <c r="RZL2" s="92"/>
      <c r="RZM2" s="92"/>
      <c r="RZN2" s="92"/>
      <c r="RZO2" s="92"/>
      <c r="RZP2" s="92"/>
      <c r="RZQ2" s="92"/>
      <c r="RZR2" s="92"/>
      <c r="RZS2" s="92"/>
      <c r="RZT2" s="92"/>
      <c r="RZU2" s="92"/>
      <c r="RZV2" s="92"/>
      <c r="RZW2" s="92"/>
      <c r="RZX2" s="92"/>
      <c r="RZY2" s="92"/>
      <c r="RZZ2" s="92"/>
      <c r="SAA2" s="92"/>
      <c r="SAB2" s="92"/>
      <c r="SAC2" s="92"/>
      <c r="SAD2" s="92"/>
      <c r="SAE2" s="92"/>
      <c r="SAF2" s="92"/>
      <c r="SAG2" s="92"/>
      <c r="SAH2" s="92"/>
      <c r="SAI2" s="92"/>
      <c r="SAJ2" s="92"/>
      <c r="SAK2" s="92"/>
      <c r="SAL2" s="92"/>
      <c r="SAM2" s="92"/>
      <c r="SAN2" s="92"/>
      <c r="SAO2" s="92"/>
      <c r="SAP2" s="92"/>
      <c r="SAQ2" s="92"/>
      <c r="SAR2" s="92"/>
      <c r="SAS2" s="92"/>
      <c r="SAT2" s="92"/>
      <c r="SAU2" s="92"/>
      <c r="SAV2" s="92"/>
      <c r="SAW2" s="92"/>
      <c r="SAX2" s="92"/>
      <c r="SAY2" s="92"/>
      <c r="SAZ2" s="92"/>
      <c r="SBA2" s="92"/>
      <c r="SBB2" s="92"/>
      <c r="SBC2" s="92"/>
      <c r="SBD2" s="92"/>
      <c r="SBE2" s="92"/>
      <c r="SBF2" s="92"/>
      <c r="SBG2" s="92"/>
      <c r="SBH2" s="92"/>
      <c r="SBI2" s="92"/>
      <c r="SBJ2" s="92"/>
      <c r="SBK2" s="92"/>
      <c r="SBL2" s="92"/>
      <c r="SBM2" s="92"/>
      <c r="SBN2" s="92"/>
      <c r="SBO2" s="92"/>
      <c r="SBP2" s="92"/>
      <c r="SBQ2" s="92"/>
      <c r="SBR2" s="92"/>
      <c r="SBS2" s="92"/>
      <c r="SBT2" s="92"/>
      <c r="SBU2" s="92"/>
      <c r="SBV2" s="92"/>
      <c r="SBW2" s="92"/>
      <c r="SBX2" s="92"/>
      <c r="SBY2" s="92"/>
      <c r="SBZ2" s="92"/>
      <c r="SCA2" s="92"/>
      <c r="SCB2" s="92"/>
      <c r="SCC2" s="92"/>
      <c r="SCD2" s="92"/>
      <c r="SCE2" s="92"/>
      <c r="SCF2" s="92"/>
      <c r="SCG2" s="92"/>
      <c r="SCH2" s="92"/>
      <c r="SCI2" s="92"/>
      <c r="SCJ2" s="92"/>
      <c r="SCK2" s="92"/>
      <c r="SCL2" s="92"/>
      <c r="SCM2" s="92"/>
      <c r="SCN2" s="92"/>
      <c r="SCO2" s="92"/>
      <c r="SCP2" s="92"/>
      <c r="SCQ2" s="92"/>
      <c r="SCR2" s="92"/>
      <c r="SCS2" s="92"/>
      <c r="SCT2" s="92"/>
      <c r="SCU2" s="92"/>
      <c r="SCV2" s="92"/>
      <c r="SCW2" s="92"/>
      <c r="SCX2" s="92"/>
      <c r="SCY2" s="92"/>
      <c r="SCZ2" s="92"/>
      <c r="SDA2" s="92"/>
      <c r="SDB2" s="92"/>
      <c r="SDC2" s="92"/>
      <c r="SDD2" s="92"/>
      <c r="SDE2" s="92"/>
      <c r="SDF2" s="92"/>
      <c r="SDG2" s="92"/>
      <c r="SDH2" s="92"/>
      <c r="SDI2" s="92"/>
      <c r="SDJ2" s="92"/>
      <c r="SDK2" s="92"/>
      <c r="SDL2" s="92"/>
      <c r="SDM2" s="92"/>
      <c r="SDN2" s="92"/>
      <c r="SDO2" s="92"/>
      <c r="SDP2" s="92"/>
      <c r="SDQ2" s="92"/>
      <c r="SDR2" s="92"/>
      <c r="SDS2" s="92"/>
      <c r="SDT2" s="92"/>
      <c r="SDU2" s="92"/>
      <c r="SDV2" s="92"/>
      <c r="SDW2" s="92"/>
      <c r="SDX2" s="92"/>
      <c r="SDY2" s="92"/>
      <c r="SDZ2" s="92"/>
      <c r="SEA2" s="92"/>
      <c r="SEB2" s="92"/>
      <c r="SEC2" s="92"/>
      <c r="SED2" s="92"/>
      <c r="SEE2" s="92"/>
      <c r="SEF2" s="92"/>
      <c r="SEG2" s="92"/>
      <c r="SEH2" s="92"/>
      <c r="SEI2" s="92"/>
      <c r="SEJ2" s="92"/>
      <c r="SEK2" s="92"/>
      <c r="SEL2" s="92"/>
      <c r="SEM2" s="92"/>
      <c r="SEN2" s="92"/>
      <c r="SEO2" s="92"/>
      <c r="SEP2" s="92"/>
      <c r="SEQ2" s="92"/>
      <c r="SER2" s="92"/>
      <c r="SES2" s="92"/>
      <c r="SET2" s="92"/>
      <c r="SEU2" s="92"/>
      <c r="SEV2" s="92"/>
      <c r="SEW2" s="92"/>
      <c r="SEX2" s="92"/>
      <c r="SEY2" s="92"/>
      <c r="SEZ2" s="92"/>
      <c r="SFA2" s="92"/>
      <c r="SFB2" s="92"/>
      <c r="SFC2" s="92"/>
      <c r="SFD2" s="92"/>
      <c r="SFE2" s="92"/>
      <c r="SFF2" s="92"/>
      <c r="SFG2" s="92"/>
      <c r="SFH2" s="92"/>
      <c r="SFI2" s="92"/>
      <c r="SFJ2" s="92"/>
      <c r="SFK2" s="92"/>
      <c r="SFL2" s="92"/>
      <c r="SFM2" s="92"/>
      <c r="SFN2" s="92"/>
      <c r="SFO2" s="92"/>
      <c r="SFP2" s="92"/>
      <c r="SFQ2" s="92"/>
      <c r="SFR2" s="92"/>
      <c r="SFS2" s="92"/>
      <c r="SFT2" s="92"/>
      <c r="SFU2" s="92"/>
      <c r="SFV2" s="92"/>
      <c r="SFW2" s="92"/>
      <c r="SFX2" s="92"/>
      <c r="SFY2" s="92"/>
      <c r="SFZ2" s="92"/>
      <c r="SGA2" s="92"/>
      <c r="SGB2" s="92"/>
      <c r="SGC2" s="92"/>
      <c r="SGD2" s="92"/>
      <c r="SGE2" s="92"/>
      <c r="SGF2" s="92"/>
      <c r="SGG2" s="92"/>
      <c r="SGH2" s="92"/>
      <c r="SGI2" s="92"/>
      <c r="SGJ2" s="92"/>
      <c r="SGK2" s="92"/>
      <c r="SGL2" s="92"/>
      <c r="SGM2" s="92"/>
      <c r="SGN2" s="92"/>
      <c r="SGO2" s="92"/>
      <c r="SGP2" s="92"/>
      <c r="SGQ2" s="92"/>
      <c r="SGR2" s="92"/>
      <c r="SGS2" s="92"/>
      <c r="SGT2" s="92"/>
      <c r="SGU2" s="92"/>
      <c r="SGV2" s="92"/>
      <c r="SGW2" s="92"/>
      <c r="SGX2" s="92"/>
      <c r="SGY2" s="92"/>
      <c r="SGZ2" s="92"/>
      <c r="SHA2" s="92"/>
      <c r="SHB2" s="92"/>
      <c r="SHC2" s="92"/>
      <c r="SHD2" s="92"/>
      <c r="SHE2" s="92"/>
      <c r="SHF2" s="92"/>
      <c r="SHG2" s="92"/>
      <c r="SHH2" s="92"/>
      <c r="SHI2" s="92"/>
      <c r="SHJ2" s="92"/>
      <c r="SHK2" s="92"/>
      <c r="SHL2" s="92"/>
      <c r="SHM2" s="92"/>
      <c r="SHN2" s="92"/>
      <c r="SHO2" s="92"/>
      <c r="SHP2" s="92"/>
      <c r="SHQ2" s="92"/>
      <c r="SHR2" s="92"/>
      <c r="SHS2" s="92"/>
      <c r="SHT2" s="92"/>
      <c r="SHU2" s="92"/>
      <c r="SHV2" s="92"/>
      <c r="SHW2" s="92"/>
      <c r="SHX2" s="92"/>
      <c r="SHY2" s="92"/>
      <c r="SHZ2" s="92"/>
      <c r="SIA2" s="92"/>
      <c r="SIB2" s="92"/>
      <c r="SIC2" s="92"/>
      <c r="SID2" s="92"/>
      <c r="SIE2" s="92"/>
      <c r="SIF2" s="92"/>
      <c r="SIG2" s="92"/>
      <c r="SIH2" s="92"/>
      <c r="SII2" s="92"/>
      <c r="SIJ2" s="92"/>
      <c r="SIK2" s="92"/>
      <c r="SIL2" s="92"/>
      <c r="SIM2" s="92"/>
      <c r="SIN2" s="92"/>
      <c r="SIO2" s="92"/>
      <c r="SIP2" s="92"/>
      <c r="SIQ2" s="92"/>
      <c r="SIR2" s="92"/>
      <c r="SIS2" s="92"/>
      <c r="SIT2" s="92"/>
      <c r="SIU2" s="92"/>
      <c r="SIV2" s="92"/>
      <c r="SIW2" s="92"/>
      <c r="SIX2" s="92"/>
      <c r="SIY2" s="92"/>
      <c r="SIZ2" s="92"/>
      <c r="SJA2" s="92"/>
      <c r="SJB2" s="92"/>
      <c r="SJC2" s="92"/>
      <c r="SJD2" s="92"/>
      <c r="SJE2" s="92"/>
      <c r="SJF2" s="92"/>
      <c r="SJG2" s="92"/>
      <c r="SJH2" s="92"/>
      <c r="SJI2" s="92"/>
      <c r="SJJ2" s="92"/>
      <c r="SJK2" s="92"/>
      <c r="SJL2" s="92"/>
      <c r="SJM2" s="92"/>
      <c r="SJN2" s="92"/>
      <c r="SJO2" s="92"/>
      <c r="SJP2" s="92"/>
      <c r="SJQ2" s="92"/>
      <c r="SJR2" s="92"/>
      <c r="SJS2" s="92"/>
      <c r="SJT2" s="92"/>
      <c r="SJU2" s="92"/>
      <c r="SJV2" s="92"/>
      <c r="SJW2" s="92"/>
      <c r="SJX2" s="92"/>
      <c r="SJY2" s="92"/>
      <c r="SJZ2" s="92"/>
      <c r="SKA2" s="92"/>
      <c r="SKB2" s="92"/>
      <c r="SKC2" s="92"/>
      <c r="SKD2" s="92"/>
      <c r="SKE2" s="92"/>
      <c r="SKF2" s="92"/>
      <c r="SKG2" s="92"/>
      <c r="SKH2" s="92"/>
      <c r="SKI2" s="92"/>
      <c r="SKJ2" s="92"/>
      <c r="SKK2" s="92"/>
      <c r="SKL2" s="92"/>
      <c r="SKM2" s="92"/>
      <c r="SKN2" s="92"/>
      <c r="SKO2" s="92"/>
      <c r="SKP2" s="92"/>
      <c r="SKQ2" s="92"/>
      <c r="SKR2" s="92"/>
      <c r="SKS2" s="92"/>
      <c r="SKT2" s="92"/>
      <c r="SKU2" s="92"/>
      <c r="SKV2" s="92"/>
      <c r="SKW2" s="92"/>
      <c r="SKX2" s="92"/>
      <c r="SKY2" s="92"/>
      <c r="SKZ2" s="92"/>
      <c r="SLA2" s="92"/>
      <c r="SLB2" s="92"/>
      <c r="SLC2" s="92"/>
      <c r="SLD2" s="92"/>
      <c r="SLE2" s="92"/>
      <c r="SLF2" s="92"/>
      <c r="SLG2" s="92"/>
      <c r="SLH2" s="92"/>
      <c r="SLI2" s="92"/>
      <c r="SLJ2" s="92"/>
      <c r="SLK2" s="92"/>
      <c r="SLL2" s="92"/>
      <c r="SLM2" s="92"/>
      <c r="SLN2" s="92"/>
      <c r="SLO2" s="92"/>
      <c r="SLP2" s="92"/>
      <c r="SLQ2" s="92"/>
      <c r="SLR2" s="92"/>
      <c r="SLS2" s="92"/>
      <c r="SLT2" s="92"/>
      <c r="SLU2" s="92"/>
      <c r="SLV2" s="92"/>
      <c r="SLW2" s="92"/>
      <c r="SLX2" s="92"/>
      <c r="SLY2" s="92"/>
      <c r="SLZ2" s="92"/>
      <c r="SMA2" s="92"/>
      <c r="SMB2" s="92"/>
      <c r="SMC2" s="92"/>
      <c r="SMD2" s="92"/>
      <c r="SME2" s="92"/>
      <c r="SMF2" s="92"/>
      <c r="SMG2" s="92"/>
      <c r="SMH2" s="92"/>
      <c r="SMI2" s="92"/>
      <c r="SMJ2" s="92"/>
      <c r="SMK2" s="92"/>
      <c r="SML2" s="92"/>
      <c r="SMM2" s="92"/>
      <c r="SMN2" s="92"/>
      <c r="SMO2" s="92"/>
      <c r="SMP2" s="92"/>
      <c r="SMQ2" s="92"/>
      <c r="SMR2" s="92"/>
      <c r="SMS2" s="92"/>
      <c r="SMT2" s="92"/>
      <c r="SMU2" s="92"/>
      <c r="SMV2" s="92"/>
      <c r="SMW2" s="92"/>
      <c r="SMX2" s="92"/>
      <c r="SMY2" s="92"/>
      <c r="SMZ2" s="92"/>
      <c r="SNA2" s="92"/>
      <c r="SNB2" s="92"/>
      <c r="SNC2" s="92"/>
      <c r="SND2" s="92"/>
      <c r="SNE2" s="92"/>
      <c r="SNF2" s="92"/>
      <c r="SNG2" s="92"/>
      <c r="SNH2" s="92"/>
      <c r="SNI2" s="92"/>
      <c r="SNJ2" s="92"/>
      <c r="SNK2" s="92"/>
      <c r="SNL2" s="92"/>
      <c r="SNM2" s="92"/>
      <c r="SNN2" s="92"/>
      <c r="SNO2" s="92"/>
      <c r="SNP2" s="92"/>
      <c r="SNQ2" s="92"/>
      <c r="SNR2" s="92"/>
      <c r="SNS2" s="92"/>
      <c r="SNT2" s="92"/>
      <c r="SNU2" s="92"/>
      <c r="SNV2" s="92"/>
      <c r="SNW2" s="92"/>
      <c r="SNX2" s="92"/>
      <c r="SNY2" s="92"/>
      <c r="SNZ2" s="92"/>
      <c r="SOA2" s="92"/>
      <c r="SOB2" s="92"/>
      <c r="SOC2" s="92"/>
      <c r="SOD2" s="92"/>
      <c r="SOE2" s="92"/>
      <c r="SOF2" s="92"/>
      <c r="SOG2" s="92"/>
      <c r="SOH2" s="92"/>
      <c r="SOI2" s="92"/>
      <c r="SOJ2" s="92"/>
      <c r="SOK2" s="92"/>
      <c r="SOL2" s="92"/>
      <c r="SOM2" s="92"/>
      <c r="SON2" s="92"/>
      <c r="SOO2" s="92"/>
      <c r="SOP2" s="92"/>
      <c r="SOQ2" s="92"/>
      <c r="SOR2" s="92"/>
      <c r="SOS2" s="92"/>
      <c r="SOT2" s="92"/>
      <c r="SOU2" s="92"/>
      <c r="SOV2" s="92"/>
      <c r="SOW2" s="92"/>
      <c r="SOX2" s="92"/>
      <c r="SOY2" s="92"/>
      <c r="SOZ2" s="92"/>
      <c r="SPA2" s="92"/>
      <c r="SPB2" s="92"/>
      <c r="SPC2" s="92"/>
      <c r="SPD2" s="92"/>
      <c r="SPE2" s="92"/>
      <c r="SPF2" s="92"/>
      <c r="SPG2" s="92"/>
      <c r="SPH2" s="92"/>
      <c r="SPI2" s="92"/>
      <c r="SPJ2" s="92"/>
      <c r="SPK2" s="92"/>
      <c r="SPL2" s="92"/>
      <c r="SPM2" s="92"/>
      <c r="SPN2" s="92"/>
      <c r="SPO2" s="92"/>
      <c r="SPP2" s="92"/>
      <c r="SPQ2" s="92"/>
      <c r="SPR2" s="92"/>
      <c r="SPS2" s="92"/>
      <c r="SPT2" s="92"/>
      <c r="SPU2" s="92"/>
      <c r="SPV2" s="92"/>
      <c r="SPW2" s="92"/>
      <c r="SPX2" s="92"/>
      <c r="SPY2" s="92"/>
      <c r="SPZ2" s="92"/>
      <c r="SQA2" s="92"/>
      <c r="SQB2" s="92"/>
      <c r="SQC2" s="92"/>
      <c r="SQD2" s="92"/>
      <c r="SQE2" s="92"/>
      <c r="SQF2" s="92"/>
      <c r="SQG2" s="92"/>
      <c r="SQH2" s="92"/>
      <c r="SQI2" s="92"/>
      <c r="SQJ2" s="92"/>
      <c r="SQK2" s="92"/>
      <c r="SQL2" s="92"/>
      <c r="SQM2" s="92"/>
      <c r="SQN2" s="92"/>
      <c r="SQO2" s="92"/>
      <c r="SQP2" s="92"/>
      <c r="SQQ2" s="92"/>
      <c r="SQR2" s="92"/>
      <c r="SQS2" s="92"/>
      <c r="SQT2" s="92"/>
      <c r="SQU2" s="92"/>
      <c r="SQV2" s="92"/>
      <c r="SQW2" s="92"/>
      <c r="SQX2" s="92"/>
      <c r="SQY2" s="92"/>
      <c r="SQZ2" s="92"/>
      <c r="SRA2" s="92"/>
      <c r="SRB2" s="92"/>
      <c r="SRC2" s="92"/>
      <c r="SRD2" s="92"/>
      <c r="SRE2" s="92"/>
      <c r="SRF2" s="92"/>
      <c r="SRG2" s="92"/>
      <c r="SRH2" s="92"/>
      <c r="SRI2" s="92"/>
      <c r="SRJ2" s="92"/>
      <c r="SRK2" s="92"/>
      <c r="SRL2" s="92"/>
      <c r="SRM2" s="92"/>
      <c r="SRN2" s="92"/>
      <c r="SRO2" s="92"/>
      <c r="SRP2" s="92"/>
      <c r="SRQ2" s="92"/>
      <c r="SRR2" s="92"/>
      <c r="SRS2" s="92"/>
      <c r="SRT2" s="92"/>
      <c r="SRU2" s="92"/>
      <c r="SRV2" s="92"/>
      <c r="SRW2" s="92"/>
      <c r="SRX2" s="92"/>
      <c r="SRY2" s="92"/>
      <c r="SRZ2" s="92"/>
      <c r="SSA2" s="92"/>
      <c r="SSB2" s="92"/>
      <c r="SSC2" s="92"/>
      <c r="SSD2" s="92"/>
      <c r="SSE2" s="92"/>
      <c r="SSF2" s="92"/>
      <c r="SSG2" s="92"/>
      <c r="SSH2" s="92"/>
      <c r="SSI2" s="92"/>
      <c r="SSJ2" s="92"/>
      <c r="SSK2" s="92"/>
      <c r="SSL2" s="92"/>
      <c r="SSM2" s="92"/>
      <c r="SSN2" s="92"/>
      <c r="SSO2" s="92"/>
      <c r="SSP2" s="92"/>
      <c r="SSQ2" s="92"/>
      <c r="SSR2" s="92"/>
      <c r="SSS2" s="92"/>
      <c r="SST2" s="92"/>
      <c r="SSU2" s="92"/>
      <c r="SSV2" s="92"/>
      <c r="SSW2" s="92"/>
      <c r="SSX2" s="92"/>
      <c r="SSY2" s="92"/>
      <c r="SSZ2" s="92"/>
      <c r="STA2" s="92"/>
      <c r="STB2" s="92"/>
      <c r="STC2" s="92"/>
      <c r="STD2" s="92"/>
      <c r="STE2" s="92"/>
      <c r="STF2" s="92"/>
      <c r="STG2" s="92"/>
      <c r="STH2" s="92"/>
      <c r="STI2" s="92"/>
      <c r="STJ2" s="92"/>
      <c r="STK2" s="92"/>
      <c r="STL2" s="92"/>
      <c r="STM2" s="92"/>
      <c r="STN2" s="92"/>
      <c r="STO2" s="92"/>
      <c r="STP2" s="92"/>
      <c r="STQ2" s="92"/>
      <c r="STR2" s="92"/>
      <c r="STS2" s="92"/>
      <c r="STT2" s="92"/>
      <c r="STU2" s="92"/>
      <c r="STV2" s="92"/>
      <c r="STW2" s="92"/>
      <c r="STX2" s="92"/>
      <c r="STY2" s="92"/>
      <c r="STZ2" s="92"/>
      <c r="SUA2" s="92"/>
      <c r="SUB2" s="92"/>
      <c r="SUC2" s="92"/>
      <c r="SUD2" s="92"/>
      <c r="SUE2" s="92"/>
      <c r="SUF2" s="92"/>
      <c r="SUG2" s="92"/>
      <c r="SUH2" s="92"/>
      <c r="SUI2" s="92"/>
      <c r="SUJ2" s="92"/>
      <c r="SUK2" s="92"/>
      <c r="SUL2" s="92"/>
      <c r="SUM2" s="92"/>
      <c r="SUN2" s="92"/>
      <c r="SUO2" s="92"/>
      <c r="SUP2" s="92"/>
      <c r="SUQ2" s="92"/>
      <c r="SUR2" s="92"/>
      <c r="SUS2" s="92"/>
      <c r="SUT2" s="92"/>
      <c r="SUU2" s="92"/>
      <c r="SUV2" s="92"/>
      <c r="SUW2" s="92"/>
      <c r="SUX2" s="92"/>
      <c r="SUY2" s="92"/>
      <c r="SUZ2" s="92"/>
      <c r="SVA2" s="92"/>
      <c r="SVB2" s="92"/>
      <c r="SVC2" s="92"/>
      <c r="SVD2" s="92"/>
      <c r="SVE2" s="92"/>
      <c r="SVF2" s="92"/>
      <c r="SVG2" s="92"/>
      <c r="SVH2" s="92"/>
      <c r="SVI2" s="92"/>
      <c r="SVJ2" s="92"/>
      <c r="SVK2" s="92"/>
      <c r="SVL2" s="92"/>
      <c r="SVM2" s="92"/>
      <c r="SVN2" s="92"/>
      <c r="SVO2" s="92"/>
      <c r="SVP2" s="92"/>
      <c r="SVQ2" s="92"/>
      <c r="SVR2" s="92"/>
      <c r="SVS2" s="92"/>
      <c r="SVT2" s="92"/>
      <c r="SVU2" s="92"/>
      <c r="SVV2" s="92"/>
      <c r="SVW2" s="92"/>
      <c r="SVX2" s="92"/>
      <c r="SVY2" s="92"/>
      <c r="SVZ2" s="92"/>
      <c r="SWA2" s="92"/>
      <c r="SWB2" s="92"/>
      <c r="SWC2" s="92"/>
      <c r="SWD2" s="92"/>
      <c r="SWE2" s="92"/>
      <c r="SWF2" s="92"/>
      <c r="SWG2" s="92"/>
      <c r="SWH2" s="92"/>
      <c r="SWI2" s="92"/>
      <c r="SWJ2" s="92"/>
      <c r="SWK2" s="92"/>
      <c r="SWL2" s="92"/>
      <c r="SWM2" s="92"/>
      <c r="SWN2" s="92"/>
      <c r="SWO2" s="92"/>
      <c r="SWP2" s="92"/>
      <c r="SWQ2" s="92"/>
      <c r="SWR2" s="92"/>
      <c r="SWS2" s="92"/>
      <c r="SWT2" s="92"/>
      <c r="SWU2" s="92"/>
      <c r="SWV2" s="92"/>
      <c r="SWW2" s="92"/>
      <c r="SWX2" s="92"/>
      <c r="SWY2" s="92"/>
      <c r="SWZ2" s="92"/>
      <c r="SXA2" s="92"/>
      <c r="SXB2" s="92"/>
      <c r="SXC2" s="92"/>
      <c r="SXD2" s="92"/>
      <c r="SXE2" s="92"/>
      <c r="SXF2" s="92"/>
      <c r="SXG2" s="92"/>
      <c r="SXH2" s="92"/>
      <c r="SXI2" s="92"/>
      <c r="SXJ2" s="92"/>
      <c r="SXK2" s="92"/>
      <c r="SXL2" s="92"/>
      <c r="SXM2" s="92"/>
      <c r="SXN2" s="92"/>
      <c r="SXO2" s="92"/>
      <c r="SXP2" s="92"/>
      <c r="SXQ2" s="92"/>
      <c r="SXR2" s="92"/>
      <c r="SXS2" s="92"/>
      <c r="SXT2" s="92"/>
      <c r="SXU2" s="92"/>
      <c r="SXV2" s="92"/>
      <c r="SXW2" s="92"/>
      <c r="SXX2" s="92"/>
      <c r="SXY2" s="92"/>
      <c r="SXZ2" s="92"/>
      <c r="SYA2" s="92"/>
      <c r="SYB2" s="92"/>
      <c r="SYC2" s="92"/>
      <c r="SYD2" s="92"/>
      <c r="SYE2" s="92"/>
      <c r="SYF2" s="92"/>
      <c r="SYG2" s="92"/>
      <c r="SYH2" s="92"/>
      <c r="SYI2" s="92"/>
      <c r="SYJ2" s="92"/>
      <c r="SYK2" s="92"/>
      <c r="SYL2" s="92"/>
      <c r="SYM2" s="92"/>
      <c r="SYN2" s="92"/>
      <c r="SYO2" s="92"/>
      <c r="SYP2" s="92"/>
      <c r="SYQ2" s="92"/>
      <c r="SYR2" s="92"/>
      <c r="SYS2" s="92"/>
      <c r="SYT2" s="92"/>
      <c r="SYU2" s="92"/>
      <c r="SYV2" s="92"/>
      <c r="SYW2" s="92"/>
      <c r="SYX2" s="92"/>
      <c r="SYY2" s="92"/>
      <c r="SYZ2" s="92"/>
      <c r="SZA2" s="92"/>
      <c r="SZB2" s="92"/>
      <c r="SZC2" s="92"/>
      <c r="SZD2" s="92"/>
      <c r="SZE2" s="92"/>
      <c r="SZF2" s="92"/>
      <c r="SZG2" s="92"/>
      <c r="SZH2" s="92"/>
      <c r="SZI2" s="92"/>
      <c r="SZJ2" s="92"/>
      <c r="SZK2" s="92"/>
      <c r="SZL2" s="92"/>
      <c r="SZM2" s="92"/>
      <c r="SZN2" s="92"/>
      <c r="SZO2" s="92"/>
      <c r="SZP2" s="92"/>
      <c r="SZQ2" s="92"/>
      <c r="SZR2" s="92"/>
      <c r="SZS2" s="92"/>
      <c r="SZT2" s="92"/>
      <c r="SZU2" s="92"/>
      <c r="SZV2" s="92"/>
      <c r="SZW2" s="92"/>
      <c r="SZX2" s="92"/>
      <c r="SZY2" s="92"/>
      <c r="SZZ2" s="92"/>
      <c r="TAA2" s="92"/>
      <c r="TAB2" s="92"/>
      <c r="TAC2" s="92"/>
      <c r="TAD2" s="92"/>
      <c r="TAE2" s="92"/>
      <c r="TAF2" s="92"/>
      <c r="TAG2" s="92"/>
      <c r="TAH2" s="92"/>
      <c r="TAI2" s="92"/>
      <c r="TAJ2" s="92"/>
      <c r="TAK2" s="92"/>
      <c r="TAL2" s="92"/>
      <c r="TAM2" s="92"/>
      <c r="TAN2" s="92"/>
      <c r="TAO2" s="92"/>
      <c r="TAP2" s="92"/>
      <c r="TAQ2" s="92"/>
      <c r="TAR2" s="92"/>
      <c r="TAS2" s="92"/>
      <c r="TAT2" s="92"/>
      <c r="TAU2" s="92"/>
      <c r="TAV2" s="92"/>
      <c r="TAW2" s="92"/>
      <c r="TAX2" s="92"/>
      <c r="TAY2" s="92"/>
      <c r="TAZ2" s="92"/>
      <c r="TBA2" s="92"/>
      <c r="TBB2" s="92"/>
      <c r="TBC2" s="92"/>
      <c r="TBD2" s="92"/>
      <c r="TBE2" s="92"/>
      <c r="TBF2" s="92"/>
      <c r="TBG2" s="92"/>
      <c r="TBH2" s="92"/>
      <c r="TBI2" s="92"/>
      <c r="TBJ2" s="92"/>
      <c r="TBK2" s="92"/>
      <c r="TBL2" s="92"/>
      <c r="TBM2" s="92"/>
      <c r="TBN2" s="92"/>
      <c r="TBO2" s="92"/>
      <c r="TBP2" s="92"/>
      <c r="TBQ2" s="92"/>
      <c r="TBR2" s="92"/>
      <c r="TBS2" s="92"/>
      <c r="TBT2" s="92"/>
      <c r="TBU2" s="92"/>
      <c r="TBV2" s="92"/>
      <c r="TBW2" s="92"/>
      <c r="TBX2" s="92"/>
      <c r="TBY2" s="92"/>
      <c r="TBZ2" s="92"/>
      <c r="TCA2" s="92"/>
      <c r="TCB2" s="92"/>
      <c r="TCC2" s="92"/>
      <c r="TCD2" s="92"/>
      <c r="TCE2" s="92"/>
      <c r="TCF2" s="92"/>
      <c r="TCG2" s="92"/>
      <c r="TCH2" s="92"/>
      <c r="TCI2" s="92"/>
      <c r="TCJ2" s="92"/>
      <c r="TCK2" s="92"/>
      <c r="TCL2" s="92"/>
      <c r="TCM2" s="92"/>
      <c r="TCN2" s="92"/>
      <c r="TCO2" s="92"/>
      <c r="TCP2" s="92"/>
      <c r="TCQ2" s="92"/>
      <c r="TCR2" s="92"/>
      <c r="TCS2" s="92"/>
      <c r="TCT2" s="92"/>
      <c r="TCU2" s="92"/>
      <c r="TCV2" s="92"/>
      <c r="TCW2" s="92"/>
      <c r="TCX2" s="92"/>
      <c r="TCY2" s="92"/>
      <c r="TCZ2" s="92"/>
      <c r="TDA2" s="92"/>
      <c r="TDB2" s="92"/>
      <c r="TDC2" s="92"/>
      <c r="TDD2" s="92"/>
      <c r="TDE2" s="92"/>
      <c r="TDF2" s="92"/>
      <c r="TDG2" s="92"/>
      <c r="TDH2" s="92"/>
      <c r="TDI2" s="92"/>
      <c r="TDJ2" s="92"/>
      <c r="TDK2" s="92"/>
      <c r="TDL2" s="92"/>
      <c r="TDM2" s="92"/>
      <c r="TDN2" s="92"/>
      <c r="TDO2" s="92"/>
      <c r="TDP2" s="92"/>
      <c r="TDQ2" s="92"/>
      <c r="TDR2" s="92"/>
      <c r="TDS2" s="92"/>
      <c r="TDT2" s="92"/>
      <c r="TDU2" s="92"/>
      <c r="TDV2" s="92"/>
      <c r="TDW2" s="92"/>
      <c r="TDX2" s="92"/>
      <c r="TDY2" s="92"/>
      <c r="TDZ2" s="92"/>
      <c r="TEA2" s="92"/>
      <c r="TEB2" s="92"/>
      <c r="TEC2" s="92"/>
      <c r="TED2" s="92"/>
      <c r="TEE2" s="92"/>
      <c r="TEF2" s="92"/>
      <c r="TEG2" s="92"/>
      <c r="TEH2" s="92"/>
      <c r="TEI2" s="92"/>
      <c r="TEJ2" s="92"/>
      <c r="TEK2" s="92"/>
      <c r="TEL2" s="92"/>
      <c r="TEM2" s="92"/>
      <c r="TEN2" s="92"/>
      <c r="TEO2" s="92"/>
      <c r="TEP2" s="92"/>
      <c r="TEQ2" s="92"/>
      <c r="TER2" s="92"/>
      <c r="TES2" s="92"/>
      <c r="TET2" s="92"/>
      <c r="TEU2" s="92"/>
      <c r="TEV2" s="92"/>
      <c r="TEW2" s="92"/>
      <c r="TEX2" s="92"/>
      <c r="TEY2" s="92"/>
      <c r="TEZ2" s="92"/>
      <c r="TFA2" s="92"/>
      <c r="TFB2" s="92"/>
      <c r="TFC2" s="92"/>
      <c r="TFD2" s="92"/>
      <c r="TFE2" s="92"/>
      <c r="TFF2" s="92"/>
      <c r="TFG2" s="92"/>
      <c r="TFH2" s="92"/>
      <c r="TFI2" s="92"/>
      <c r="TFJ2" s="92"/>
      <c r="TFK2" s="92"/>
      <c r="TFL2" s="92"/>
      <c r="TFM2" s="92"/>
      <c r="TFN2" s="92"/>
      <c r="TFO2" s="92"/>
      <c r="TFP2" s="92"/>
      <c r="TFQ2" s="92"/>
      <c r="TFR2" s="92"/>
      <c r="TFS2" s="92"/>
      <c r="TFT2" s="92"/>
      <c r="TFU2" s="92"/>
      <c r="TFV2" s="92"/>
      <c r="TFW2" s="92"/>
      <c r="TFX2" s="92"/>
      <c r="TFY2" s="92"/>
      <c r="TFZ2" s="92"/>
      <c r="TGA2" s="92"/>
      <c r="TGB2" s="92"/>
      <c r="TGC2" s="92"/>
      <c r="TGD2" s="92"/>
      <c r="TGE2" s="92"/>
      <c r="TGF2" s="92"/>
      <c r="TGG2" s="92"/>
      <c r="TGH2" s="92"/>
      <c r="TGI2" s="92"/>
      <c r="TGJ2" s="92"/>
      <c r="TGK2" s="92"/>
      <c r="TGL2" s="92"/>
      <c r="TGM2" s="92"/>
      <c r="TGN2" s="92"/>
      <c r="TGO2" s="92"/>
      <c r="TGP2" s="92"/>
      <c r="TGQ2" s="92"/>
      <c r="TGR2" s="92"/>
      <c r="TGS2" s="92"/>
      <c r="TGT2" s="92"/>
      <c r="TGU2" s="92"/>
      <c r="TGV2" s="92"/>
      <c r="TGW2" s="92"/>
      <c r="TGX2" s="92"/>
      <c r="TGY2" s="92"/>
      <c r="TGZ2" s="92"/>
      <c r="THA2" s="92"/>
      <c r="THB2" s="92"/>
      <c r="THC2" s="92"/>
      <c r="THD2" s="92"/>
      <c r="THE2" s="92"/>
      <c r="THF2" s="92"/>
      <c r="THG2" s="92"/>
      <c r="THH2" s="92"/>
      <c r="THI2" s="92"/>
      <c r="THJ2" s="92"/>
      <c r="THK2" s="92"/>
      <c r="THL2" s="92"/>
      <c r="THM2" s="92"/>
      <c r="THN2" s="92"/>
      <c r="THO2" s="92"/>
      <c r="THP2" s="92"/>
      <c r="THQ2" s="92"/>
      <c r="THR2" s="92"/>
      <c r="THS2" s="92"/>
      <c r="THT2" s="92"/>
      <c r="THU2" s="92"/>
      <c r="THV2" s="92"/>
      <c r="THW2" s="92"/>
      <c r="THX2" s="92"/>
      <c r="THY2" s="92"/>
      <c r="THZ2" s="92"/>
      <c r="TIA2" s="92"/>
      <c r="TIB2" s="92"/>
      <c r="TIC2" s="92"/>
      <c r="TID2" s="92"/>
      <c r="TIE2" s="92"/>
      <c r="TIF2" s="92"/>
      <c r="TIG2" s="92"/>
      <c r="TIH2" s="92"/>
      <c r="TII2" s="92"/>
      <c r="TIJ2" s="92"/>
      <c r="TIK2" s="92"/>
      <c r="TIL2" s="92"/>
      <c r="TIM2" s="92"/>
      <c r="TIN2" s="92"/>
      <c r="TIO2" s="92"/>
      <c r="TIP2" s="92"/>
      <c r="TIQ2" s="92"/>
      <c r="TIR2" s="92"/>
      <c r="TIS2" s="92"/>
      <c r="TIT2" s="92"/>
      <c r="TIU2" s="92"/>
      <c r="TIV2" s="92"/>
      <c r="TIW2" s="92"/>
      <c r="TIX2" s="92"/>
      <c r="TIY2" s="92"/>
      <c r="TIZ2" s="92"/>
      <c r="TJA2" s="92"/>
      <c r="TJB2" s="92"/>
      <c r="TJC2" s="92"/>
      <c r="TJD2" s="92"/>
      <c r="TJE2" s="92"/>
      <c r="TJF2" s="92"/>
      <c r="TJG2" s="92"/>
      <c r="TJH2" s="92"/>
      <c r="TJI2" s="92"/>
      <c r="TJJ2" s="92"/>
      <c r="TJK2" s="92"/>
      <c r="TJL2" s="92"/>
      <c r="TJM2" s="92"/>
      <c r="TJN2" s="92"/>
      <c r="TJO2" s="92"/>
      <c r="TJP2" s="92"/>
      <c r="TJQ2" s="92"/>
      <c r="TJR2" s="92"/>
      <c r="TJS2" s="92"/>
      <c r="TJT2" s="92"/>
      <c r="TJU2" s="92"/>
      <c r="TJV2" s="92"/>
      <c r="TJW2" s="92"/>
      <c r="TJX2" s="92"/>
      <c r="TJY2" s="92"/>
      <c r="TJZ2" s="92"/>
      <c r="TKA2" s="92"/>
      <c r="TKB2" s="92"/>
      <c r="TKC2" s="92"/>
      <c r="TKD2" s="92"/>
      <c r="TKE2" s="92"/>
      <c r="TKF2" s="92"/>
      <c r="TKG2" s="92"/>
      <c r="TKH2" s="92"/>
      <c r="TKI2" s="92"/>
      <c r="TKJ2" s="92"/>
      <c r="TKK2" s="92"/>
      <c r="TKL2" s="92"/>
      <c r="TKM2" s="92"/>
      <c r="TKN2" s="92"/>
      <c r="TKO2" s="92"/>
      <c r="TKP2" s="92"/>
      <c r="TKQ2" s="92"/>
      <c r="TKR2" s="92"/>
      <c r="TKS2" s="92"/>
      <c r="TKT2" s="92"/>
      <c r="TKU2" s="92"/>
      <c r="TKV2" s="92"/>
      <c r="TKW2" s="92"/>
      <c r="TKX2" s="92"/>
      <c r="TKY2" s="92"/>
      <c r="TKZ2" s="92"/>
      <c r="TLA2" s="92"/>
      <c r="TLB2" s="92"/>
      <c r="TLC2" s="92"/>
      <c r="TLD2" s="92"/>
      <c r="TLE2" s="92"/>
      <c r="TLF2" s="92"/>
      <c r="TLG2" s="92"/>
      <c r="TLH2" s="92"/>
      <c r="TLI2" s="92"/>
      <c r="TLJ2" s="92"/>
      <c r="TLK2" s="92"/>
      <c r="TLL2" s="92"/>
      <c r="TLM2" s="92"/>
      <c r="TLN2" s="92"/>
      <c r="TLO2" s="92"/>
      <c r="TLP2" s="92"/>
      <c r="TLQ2" s="92"/>
      <c r="TLR2" s="92"/>
      <c r="TLS2" s="92"/>
      <c r="TLT2" s="92"/>
      <c r="TLU2" s="92"/>
      <c r="TLV2" s="92"/>
      <c r="TLW2" s="92"/>
      <c r="TLX2" s="92"/>
      <c r="TLY2" s="92"/>
      <c r="TLZ2" s="92"/>
      <c r="TMA2" s="92"/>
      <c r="TMB2" s="92"/>
      <c r="TMC2" s="92"/>
      <c r="TMD2" s="92"/>
      <c r="TME2" s="92"/>
      <c r="TMF2" s="92"/>
      <c r="TMG2" s="92"/>
      <c r="TMH2" s="92"/>
      <c r="TMI2" s="92"/>
      <c r="TMJ2" s="92"/>
      <c r="TMK2" s="92"/>
      <c r="TML2" s="92"/>
      <c r="TMM2" s="92"/>
      <c r="TMN2" s="92"/>
      <c r="TMO2" s="92"/>
      <c r="TMP2" s="92"/>
      <c r="TMQ2" s="92"/>
      <c r="TMR2" s="92"/>
      <c r="TMS2" s="92"/>
      <c r="TMT2" s="92"/>
      <c r="TMU2" s="92"/>
      <c r="TMV2" s="92"/>
      <c r="TMW2" s="92"/>
      <c r="TMX2" s="92"/>
      <c r="TMY2" s="92"/>
      <c r="TMZ2" s="92"/>
      <c r="TNA2" s="92"/>
      <c r="TNB2" s="92"/>
      <c r="TNC2" s="92"/>
      <c r="TND2" s="92"/>
      <c r="TNE2" s="92"/>
      <c r="TNF2" s="92"/>
      <c r="TNG2" s="92"/>
      <c r="TNH2" s="92"/>
      <c r="TNI2" s="92"/>
      <c r="TNJ2" s="92"/>
      <c r="TNK2" s="92"/>
      <c r="TNL2" s="92"/>
      <c r="TNM2" s="92"/>
      <c r="TNN2" s="92"/>
      <c r="TNO2" s="92"/>
      <c r="TNP2" s="92"/>
      <c r="TNQ2" s="92"/>
      <c r="TNR2" s="92"/>
      <c r="TNS2" s="92"/>
      <c r="TNT2" s="92"/>
      <c r="TNU2" s="92"/>
      <c r="TNV2" s="92"/>
      <c r="TNW2" s="92"/>
      <c r="TNX2" s="92"/>
      <c r="TNY2" s="92"/>
      <c r="TNZ2" s="92"/>
      <c r="TOA2" s="92"/>
      <c r="TOB2" s="92"/>
      <c r="TOC2" s="92"/>
      <c r="TOD2" s="92"/>
      <c r="TOE2" s="92"/>
      <c r="TOF2" s="92"/>
      <c r="TOG2" s="92"/>
      <c r="TOH2" s="92"/>
      <c r="TOI2" s="92"/>
      <c r="TOJ2" s="92"/>
      <c r="TOK2" s="92"/>
      <c r="TOL2" s="92"/>
      <c r="TOM2" s="92"/>
      <c r="TON2" s="92"/>
      <c r="TOO2" s="92"/>
      <c r="TOP2" s="92"/>
      <c r="TOQ2" s="92"/>
      <c r="TOR2" s="92"/>
      <c r="TOS2" s="92"/>
      <c r="TOT2" s="92"/>
      <c r="TOU2" s="92"/>
      <c r="TOV2" s="92"/>
      <c r="TOW2" s="92"/>
      <c r="TOX2" s="92"/>
      <c r="TOY2" s="92"/>
      <c r="TOZ2" s="92"/>
      <c r="TPA2" s="92"/>
      <c r="TPB2" s="92"/>
      <c r="TPC2" s="92"/>
      <c r="TPD2" s="92"/>
      <c r="TPE2" s="92"/>
      <c r="TPF2" s="92"/>
      <c r="TPG2" s="92"/>
      <c r="TPH2" s="92"/>
      <c r="TPI2" s="92"/>
      <c r="TPJ2" s="92"/>
      <c r="TPK2" s="92"/>
      <c r="TPL2" s="92"/>
      <c r="TPM2" s="92"/>
      <c r="TPN2" s="92"/>
      <c r="TPO2" s="92"/>
      <c r="TPP2" s="92"/>
      <c r="TPQ2" s="92"/>
      <c r="TPR2" s="92"/>
      <c r="TPS2" s="92"/>
      <c r="TPT2" s="92"/>
      <c r="TPU2" s="92"/>
      <c r="TPV2" s="92"/>
      <c r="TPW2" s="92"/>
      <c r="TPX2" s="92"/>
      <c r="TPY2" s="92"/>
      <c r="TPZ2" s="92"/>
      <c r="TQA2" s="92"/>
      <c r="TQB2" s="92"/>
      <c r="TQC2" s="92"/>
      <c r="TQD2" s="92"/>
      <c r="TQE2" s="92"/>
      <c r="TQF2" s="92"/>
      <c r="TQG2" s="92"/>
      <c r="TQH2" s="92"/>
      <c r="TQI2" s="92"/>
      <c r="TQJ2" s="92"/>
      <c r="TQK2" s="92"/>
      <c r="TQL2" s="92"/>
      <c r="TQM2" s="92"/>
      <c r="TQN2" s="92"/>
      <c r="TQO2" s="92"/>
      <c r="TQP2" s="92"/>
      <c r="TQQ2" s="92"/>
      <c r="TQR2" s="92"/>
      <c r="TQS2" s="92"/>
      <c r="TQT2" s="92"/>
      <c r="TQU2" s="92"/>
      <c r="TQV2" s="92"/>
      <c r="TQW2" s="92"/>
      <c r="TQX2" s="92"/>
      <c r="TQY2" s="92"/>
      <c r="TQZ2" s="92"/>
      <c r="TRA2" s="92"/>
      <c r="TRB2" s="92"/>
      <c r="TRC2" s="92"/>
      <c r="TRD2" s="92"/>
      <c r="TRE2" s="92"/>
      <c r="TRF2" s="92"/>
      <c r="TRG2" s="92"/>
      <c r="TRH2" s="92"/>
      <c r="TRI2" s="92"/>
      <c r="TRJ2" s="92"/>
      <c r="TRK2" s="92"/>
      <c r="TRL2" s="92"/>
      <c r="TRM2" s="92"/>
      <c r="TRN2" s="92"/>
      <c r="TRO2" s="92"/>
      <c r="TRP2" s="92"/>
      <c r="TRQ2" s="92"/>
      <c r="TRR2" s="92"/>
      <c r="TRS2" s="92"/>
      <c r="TRT2" s="92"/>
      <c r="TRU2" s="92"/>
      <c r="TRV2" s="92"/>
      <c r="TRW2" s="92"/>
      <c r="TRX2" s="92"/>
      <c r="TRY2" s="92"/>
      <c r="TRZ2" s="92"/>
      <c r="TSA2" s="92"/>
      <c r="TSB2" s="92"/>
      <c r="TSC2" s="92"/>
      <c r="TSD2" s="92"/>
      <c r="TSE2" s="92"/>
      <c r="TSF2" s="92"/>
      <c r="TSG2" s="92"/>
      <c r="TSH2" s="92"/>
      <c r="TSI2" s="92"/>
      <c r="TSJ2" s="92"/>
      <c r="TSK2" s="92"/>
      <c r="TSL2" s="92"/>
      <c r="TSM2" s="92"/>
      <c r="TSN2" s="92"/>
      <c r="TSO2" s="92"/>
      <c r="TSP2" s="92"/>
      <c r="TSQ2" s="92"/>
      <c r="TSR2" s="92"/>
      <c r="TSS2" s="92"/>
      <c r="TST2" s="92"/>
      <c r="TSU2" s="92"/>
      <c r="TSV2" s="92"/>
      <c r="TSW2" s="92"/>
      <c r="TSX2" s="92"/>
      <c r="TSY2" s="92"/>
      <c r="TSZ2" s="92"/>
      <c r="TTA2" s="92"/>
      <c r="TTB2" s="92"/>
      <c r="TTC2" s="92"/>
      <c r="TTD2" s="92"/>
      <c r="TTE2" s="92"/>
      <c r="TTF2" s="92"/>
      <c r="TTG2" s="92"/>
      <c r="TTH2" s="92"/>
      <c r="TTI2" s="92"/>
      <c r="TTJ2" s="92"/>
      <c r="TTK2" s="92"/>
      <c r="TTL2" s="92"/>
      <c r="TTM2" s="92"/>
      <c r="TTN2" s="92"/>
      <c r="TTO2" s="92"/>
      <c r="TTP2" s="92"/>
      <c r="TTQ2" s="92"/>
      <c r="TTR2" s="92"/>
      <c r="TTS2" s="92"/>
      <c r="TTT2" s="92"/>
      <c r="TTU2" s="92"/>
      <c r="TTV2" s="92"/>
      <c r="TTW2" s="92"/>
      <c r="TTX2" s="92"/>
      <c r="TTY2" s="92"/>
      <c r="TTZ2" s="92"/>
      <c r="TUA2" s="92"/>
      <c r="TUB2" s="92"/>
      <c r="TUC2" s="92"/>
      <c r="TUD2" s="92"/>
      <c r="TUE2" s="92"/>
      <c r="TUF2" s="92"/>
      <c r="TUG2" s="92"/>
      <c r="TUH2" s="92"/>
      <c r="TUI2" s="92"/>
      <c r="TUJ2" s="92"/>
      <c r="TUK2" s="92"/>
      <c r="TUL2" s="92"/>
      <c r="TUM2" s="92"/>
      <c r="TUN2" s="92"/>
      <c r="TUO2" s="92"/>
      <c r="TUP2" s="92"/>
      <c r="TUQ2" s="92"/>
      <c r="TUR2" s="92"/>
      <c r="TUS2" s="92"/>
      <c r="TUT2" s="92"/>
      <c r="TUU2" s="92"/>
      <c r="TUV2" s="92"/>
      <c r="TUW2" s="92"/>
      <c r="TUX2" s="92"/>
      <c r="TUY2" s="92"/>
      <c r="TUZ2" s="92"/>
      <c r="TVA2" s="92"/>
      <c r="TVB2" s="92"/>
      <c r="TVC2" s="92"/>
      <c r="TVD2" s="92"/>
      <c r="TVE2" s="92"/>
      <c r="TVF2" s="92"/>
      <c r="TVG2" s="92"/>
      <c r="TVH2" s="92"/>
      <c r="TVI2" s="92"/>
      <c r="TVJ2" s="92"/>
      <c r="TVK2" s="92"/>
      <c r="TVL2" s="92"/>
      <c r="TVM2" s="92"/>
      <c r="TVN2" s="92"/>
      <c r="TVO2" s="92"/>
      <c r="TVP2" s="92"/>
      <c r="TVQ2" s="92"/>
      <c r="TVR2" s="92"/>
      <c r="TVS2" s="92"/>
      <c r="TVT2" s="92"/>
      <c r="TVU2" s="92"/>
      <c r="TVV2" s="92"/>
      <c r="TVW2" s="92"/>
      <c r="TVX2" s="92"/>
      <c r="TVY2" s="92"/>
      <c r="TVZ2" s="92"/>
      <c r="TWA2" s="92"/>
      <c r="TWB2" s="92"/>
      <c r="TWC2" s="92"/>
      <c r="TWD2" s="92"/>
      <c r="TWE2" s="92"/>
      <c r="TWF2" s="92"/>
      <c r="TWG2" s="92"/>
      <c r="TWH2" s="92"/>
      <c r="TWI2" s="92"/>
      <c r="TWJ2" s="92"/>
      <c r="TWK2" s="92"/>
      <c r="TWL2" s="92"/>
      <c r="TWM2" s="92"/>
      <c r="TWN2" s="92"/>
      <c r="TWO2" s="92"/>
      <c r="TWP2" s="92"/>
      <c r="TWQ2" s="92"/>
      <c r="TWR2" s="92"/>
      <c r="TWS2" s="92"/>
      <c r="TWT2" s="92"/>
      <c r="TWU2" s="92"/>
      <c r="TWV2" s="92"/>
      <c r="TWW2" s="92"/>
      <c r="TWX2" s="92"/>
      <c r="TWY2" s="92"/>
      <c r="TWZ2" s="92"/>
      <c r="TXA2" s="92"/>
      <c r="TXB2" s="92"/>
      <c r="TXC2" s="92"/>
      <c r="TXD2" s="92"/>
      <c r="TXE2" s="92"/>
      <c r="TXF2" s="92"/>
      <c r="TXG2" s="92"/>
      <c r="TXH2" s="92"/>
      <c r="TXI2" s="92"/>
      <c r="TXJ2" s="92"/>
      <c r="TXK2" s="92"/>
      <c r="TXL2" s="92"/>
      <c r="TXM2" s="92"/>
      <c r="TXN2" s="92"/>
      <c r="TXO2" s="92"/>
      <c r="TXP2" s="92"/>
      <c r="TXQ2" s="92"/>
      <c r="TXR2" s="92"/>
      <c r="TXS2" s="92"/>
      <c r="TXT2" s="92"/>
      <c r="TXU2" s="92"/>
      <c r="TXV2" s="92"/>
      <c r="TXW2" s="92"/>
      <c r="TXX2" s="92"/>
      <c r="TXY2" s="92"/>
      <c r="TXZ2" s="92"/>
      <c r="TYA2" s="92"/>
      <c r="TYB2" s="92"/>
      <c r="TYC2" s="92"/>
      <c r="TYD2" s="92"/>
      <c r="TYE2" s="92"/>
      <c r="TYF2" s="92"/>
      <c r="TYG2" s="92"/>
      <c r="TYH2" s="92"/>
      <c r="TYI2" s="92"/>
      <c r="TYJ2" s="92"/>
      <c r="TYK2" s="92"/>
      <c r="TYL2" s="92"/>
      <c r="TYM2" s="92"/>
      <c r="TYN2" s="92"/>
      <c r="TYO2" s="92"/>
      <c r="TYP2" s="92"/>
      <c r="TYQ2" s="92"/>
      <c r="TYR2" s="92"/>
      <c r="TYS2" s="92"/>
      <c r="TYT2" s="92"/>
      <c r="TYU2" s="92"/>
      <c r="TYV2" s="92"/>
      <c r="TYW2" s="92"/>
      <c r="TYX2" s="92"/>
      <c r="TYY2" s="92"/>
      <c r="TYZ2" s="92"/>
      <c r="TZA2" s="92"/>
      <c r="TZB2" s="92"/>
      <c r="TZC2" s="92"/>
      <c r="TZD2" s="92"/>
      <c r="TZE2" s="92"/>
      <c r="TZF2" s="92"/>
      <c r="TZG2" s="92"/>
      <c r="TZH2" s="92"/>
      <c r="TZI2" s="92"/>
      <c r="TZJ2" s="92"/>
      <c r="TZK2" s="92"/>
      <c r="TZL2" s="92"/>
      <c r="TZM2" s="92"/>
      <c r="TZN2" s="92"/>
      <c r="TZO2" s="92"/>
      <c r="TZP2" s="92"/>
      <c r="TZQ2" s="92"/>
      <c r="TZR2" s="92"/>
      <c r="TZS2" s="92"/>
      <c r="TZT2" s="92"/>
      <c r="TZU2" s="92"/>
      <c r="TZV2" s="92"/>
      <c r="TZW2" s="92"/>
      <c r="TZX2" s="92"/>
      <c r="TZY2" s="92"/>
      <c r="TZZ2" s="92"/>
      <c r="UAA2" s="92"/>
      <c r="UAB2" s="92"/>
      <c r="UAC2" s="92"/>
      <c r="UAD2" s="92"/>
      <c r="UAE2" s="92"/>
      <c r="UAF2" s="92"/>
      <c r="UAG2" s="92"/>
      <c r="UAH2" s="92"/>
      <c r="UAI2" s="92"/>
      <c r="UAJ2" s="92"/>
      <c r="UAK2" s="92"/>
      <c r="UAL2" s="92"/>
      <c r="UAM2" s="92"/>
      <c r="UAN2" s="92"/>
      <c r="UAO2" s="92"/>
      <c r="UAP2" s="92"/>
      <c r="UAQ2" s="92"/>
      <c r="UAR2" s="92"/>
      <c r="UAS2" s="92"/>
      <c r="UAT2" s="92"/>
      <c r="UAU2" s="92"/>
      <c r="UAV2" s="92"/>
      <c r="UAW2" s="92"/>
      <c r="UAX2" s="92"/>
      <c r="UAY2" s="92"/>
      <c r="UAZ2" s="92"/>
      <c r="UBA2" s="92"/>
      <c r="UBB2" s="92"/>
      <c r="UBC2" s="92"/>
      <c r="UBD2" s="92"/>
      <c r="UBE2" s="92"/>
      <c r="UBF2" s="92"/>
      <c r="UBG2" s="92"/>
      <c r="UBH2" s="92"/>
      <c r="UBI2" s="92"/>
      <c r="UBJ2" s="92"/>
      <c r="UBK2" s="92"/>
      <c r="UBL2" s="92"/>
      <c r="UBM2" s="92"/>
      <c r="UBN2" s="92"/>
      <c r="UBO2" s="92"/>
      <c r="UBP2" s="92"/>
      <c r="UBQ2" s="92"/>
      <c r="UBR2" s="92"/>
      <c r="UBS2" s="92"/>
      <c r="UBT2" s="92"/>
      <c r="UBU2" s="92"/>
      <c r="UBV2" s="92"/>
      <c r="UBW2" s="92"/>
      <c r="UBX2" s="92"/>
      <c r="UBY2" s="92"/>
      <c r="UBZ2" s="92"/>
      <c r="UCA2" s="92"/>
      <c r="UCB2" s="92"/>
      <c r="UCC2" s="92"/>
      <c r="UCD2" s="92"/>
      <c r="UCE2" s="92"/>
      <c r="UCF2" s="92"/>
      <c r="UCG2" s="92"/>
      <c r="UCH2" s="92"/>
      <c r="UCI2" s="92"/>
      <c r="UCJ2" s="92"/>
      <c r="UCK2" s="92"/>
      <c r="UCL2" s="92"/>
      <c r="UCM2" s="92"/>
      <c r="UCN2" s="92"/>
      <c r="UCO2" s="92"/>
      <c r="UCP2" s="92"/>
      <c r="UCQ2" s="92"/>
      <c r="UCR2" s="92"/>
      <c r="UCS2" s="92"/>
      <c r="UCT2" s="92"/>
      <c r="UCU2" s="92"/>
      <c r="UCV2" s="92"/>
      <c r="UCW2" s="92"/>
      <c r="UCX2" s="92"/>
      <c r="UCY2" s="92"/>
      <c r="UCZ2" s="92"/>
      <c r="UDA2" s="92"/>
      <c r="UDB2" s="92"/>
      <c r="UDC2" s="92"/>
      <c r="UDD2" s="92"/>
      <c r="UDE2" s="92"/>
      <c r="UDF2" s="92"/>
      <c r="UDG2" s="92"/>
      <c r="UDH2" s="92"/>
      <c r="UDI2" s="92"/>
      <c r="UDJ2" s="92"/>
      <c r="UDK2" s="92"/>
      <c r="UDL2" s="92"/>
      <c r="UDM2" s="92"/>
      <c r="UDN2" s="92"/>
      <c r="UDO2" s="92"/>
      <c r="UDP2" s="92"/>
      <c r="UDQ2" s="92"/>
      <c r="UDR2" s="92"/>
      <c r="UDS2" s="92"/>
      <c r="UDT2" s="92"/>
      <c r="UDU2" s="92"/>
      <c r="UDV2" s="92"/>
      <c r="UDW2" s="92"/>
      <c r="UDX2" s="92"/>
      <c r="UDY2" s="92"/>
      <c r="UDZ2" s="92"/>
      <c r="UEA2" s="92"/>
      <c r="UEB2" s="92"/>
      <c r="UEC2" s="92"/>
      <c r="UED2" s="92"/>
      <c r="UEE2" s="92"/>
      <c r="UEF2" s="92"/>
      <c r="UEG2" s="92"/>
      <c r="UEH2" s="92"/>
      <c r="UEI2" s="92"/>
      <c r="UEJ2" s="92"/>
      <c r="UEK2" s="92"/>
      <c r="UEL2" s="92"/>
      <c r="UEM2" s="92"/>
      <c r="UEN2" s="92"/>
      <c r="UEO2" s="92"/>
      <c r="UEP2" s="92"/>
      <c r="UEQ2" s="92"/>
      <c r="UER2" s="92"/>
      <c r="UES2" s="92"/>
      <c r="UET2" s="92"/>
      <c r="UEU2" s="92"/>
      <c r="UEV2" s="92"/>
      <c r="UEW2" s="92"/>
      <c r="UEX2" s="92"/>
      <c r="UEY2" s="92"/>
      <c r="UEZ2" s="92"/>
      <c r="UFA2" s="92"/>
      <c r="UFB2" s="92"/>
      <c r="UFC2" s="92"/>
      <c r="UFD2" s="92"/>
      <c r="UFE2" s="92"/>
      <c r="UFF2" s="92"/>
      <c r="UFG2" s="92"/>
      <c r="UFH2" s="92"/>
      <c r="UFI2" s="92"/>
      <c r="UFJ2" s="92"/>
      <c r="UFK2" s="92"/>
      <c r="UFL2" s="92"/>
      <c r="UFM2" s="92"/>
      <c r="UFN2" s="92"/>
      <c r="UFO2" s="92"/>
      <c r="UFP2" s="92"/>
      <c r="UFQ2" s="92"/>
      <c r="UFR2" s="92"/>
      <c r="UFS2" s="92"/>
      <c r="UFT2" s="92"/>
      <c r="UFU2" s="92"/>
      <c r="UFV2" s="92"/>
      <c r="UFW2" s="92"/>
      <c r="UFX2" s="92"/>
      <c r="UFY2" s="92"/>
      <c r="UFZ2" s="92"/>
      <c r="UGA2" s="92"/>
      <c r="UGB2" s="92"/>
      <c r="UGC2" s="92"/>
      <c r="UGD2" s="92"/>
      <c r="UGE2" s="92"/>
      <c r="UGF2" s="92"/>
      <c r="UGG2" s="92"/>
      <c r="UGH2" s="92"/>
      <c r="UGI2" s="92"/>
      <c r="UGJ2" s="92"/>
      <c r="UGK2" s="92"/>
      <c r="UGL2" s="92"/>
      <c r="UGM2" s="92"/>
      <c r="UGN2" s="92"/>
      <c r="UGO2" s="92"/>
      <c r="UGP2" s="92"/>
      <c r="UGQ2" s="92"/>
      <c r="UGR2" s="92"/>
      <c r="UGS2" s="92"/>
      <c r="UGT2" s="92"/>
      <c r="UGU2" s="92"/>
      <c r="UGV2" s="92"/>
      <c r="UGW2" s="92"/>
      <c r="UGX2" s="92"/>
      <c r="UGY2" s="92"/>
      <c r="UGZ2" s="92"/>
      <c r="UHA2" s="92"/>
      <c r="UHB2" s="92"/>
      <c r="UHC2" s="92"/>
      <c r="UHD2" s="92"/>
      <c r="UHE2" s="92"/>
      <c r="UHF2" s="92"/>
      <c r="UHG2" s="92"/>
      <c r="UHH2" s="92"/>
      <c r="UHI2" s="92"/>
      <c r="UHJ2" s="92"/>
      <c r="UHK2" s="92"/>
      <c r="UHL2" s="92"/>
      <c r="UHM2" s="92"/>
      <c r="UHN2" s="92"/>
      <c r="UHO2" s="92"/>
      <c r="UHP2" s="92"/>
      <c r="UHQ2" s="92"/>
      <c r="UHR2" s="92"/>
      <c r="UHS2" s="92"/>
      <c r="UHT2" s="92"/>
      <c r="UHU2" s="92"/>
      <c r="UHV2" s="92"/>
      <c r="UHW2" s="92"/>
      <c r="UHX2" s="92"/>
      <c r="UHY2" s="92"/>
      <c r="UHZ2" s="92"/>
      <c r="UIA2" s="92"/>
      <c r="UIB2" s="92"/>
      <c r="UIC2" s="92"/>
      <c r="UID2" s="92"/>
      <c r="UIE2" s="92"/>
      <c r="UIF2" s="92"/>
      <c r="UIG2" s="92"/>
      <c r="UIH2" s="92"/>
      <c r="UII2" s="92"/>
      <c r="UIJ2" s="92"/>
      <c r="UIK2" s="92"/>
      <c r="UIL2" s="92"/>
      <c r="UIM2" s="92"/>
      <c r="UIN2" s="92"/>
      <c r="UIO2" s="92"/>
      <c r="UIP2" s="92"/>
      <c r="UIQ2" s="92"/>
      <c r="UIR2" s="92"/>
      <c r="UIS2" s="92"/>
      <c r="UIT2" s="92"/>
      <c r="UIU2" s="92"/>
      <c r="UIV2" s="92"/>
      <c r="UIW2" s="92"/>
      <c r="UIX2" s="92"/>
      <c r="UIY2" s="92"/>
      <c r="UIZ2" s="92"/>
      <c r="UJA2" s="92"/>
      <c r="UJB2" s="92"/>
      <c r="UJC2" s="92"/>
      <c r="UJD2" s="92"/>
      <c r="UJE2" s="92"/>
      <c r="UJF2" s="92"/>
      <c r="UJG2" s="92"/>
      <c r="UJH2" s="92"/>
      <c r="UJI2" s="92"/>
      <c r="UJJ2" s="92"/>
      <c r="UJK2" s="92"/>
      <c r="UJL2" s="92"/>
      <c r="UJM2" s="92"/>
      <c r="UJN2" s="92"/>
      <c r="UJO2" s="92"/>
      <c r="UJP2" s="92"/>
      <c r="UJQ2" s="92"/>
      <c r="UJR2" s="92"/>
      <c r="UJS2" s="92"/>
      <c r="UJT2" s="92"/>
      <c r="UJU2" s="92"/>
      <c r="UJV2" s="92"/>
      <c r="UJW2" s="92"/>
      <c r="UJX2" s="92"/>
      <c r="UJY2" s="92"/>
      <c r="UJZ2" s="92"/>
      <c r="UKA2" s="92"/>
      <c r="UKB2" s="92"/>
      <c r="UKC2" s="92"/>
      <c r="UKD2" s="92"/>
      <c r="UKE2" s="92"/>
      <c r="UKF2" s="92"/>
      <c r="UKG2" s="92"/>
      <c r="UKH2" s="92"/>
      <c r="UKI2" s="92"/>
      <c r="UKJ2" s="92"/>
      <c r="UKK2" s="92"/>
      <c r="UKL2" s="92"/>
      <c r="UKM2" s="92"/>
      <c r="UKN2" s="92"/>
      <c r="UKO2" s="92"/>
      <c r="UKP2" s="92"/>
      <c r="UKQ2" s="92"/>
      <c r="UKR2" s="92"/>
      <c r="UKS2" s="92"/>
      <c r="UKT2" s="92"/>
      <c r="UKU2" s="92"/>
      <c r="UKV2" s="92"/>
      <c r="UKW2" s="92"/>
      <c r="UKX2" s="92"/>
      <c r="UKY2" s="92"/>
      <c r="UKZ2" s="92"/>
      <c r="ULA2" s="92"/>
      <c r="ULB2" s="92"/>
      <c r="ULC2" s="92"/>
      <c r="ULD2" s="92"/>
      <c r="ULE2" s="92"/>
      <c r="ULF2" s="92"/>
      <c r="ULG2" s="92"/>
      <c r="ULH2" s="92"/>
      <c r="ULI2" s="92"/>
      <c r="ULJ2" s="92"/>
      <c r="ULK2" s="92"/>
      <c r="ULL2" s="92"/>
      <c r="ULM2" s="92"/>
      <c r="ULN2" s="92"/>
      <c r="ULO2" s="92"/>
      <c r="ULP2" s="92"/>
      <c r="ULQ2" s="92"/>
      <c r="ULR2" s="92"/>
      <c r="ULS2" s="92"/>
      <c r="ULT2" s="92"/>
      <c r="ULU2" s="92"/>
      <c r="ULV2" s="92"/>
      <c r="ULW2" s="92"/>
      <c r="ULX2" s="92"/>
      <c r="ULY2" s="92"/>
      <c r="ULZ2" s="92"/>
      <c r="UMA2" s="92"/>
      <c r="UMB2" s="92"/>
      <c r="UMC2" s="92"/>
      <c r="UMD2" s="92"/>
      <c r="UME2" s="92"/>
      <c r="UMF2" s="92"/>
      <c r="UMG2" s="92"/>
      <c r="UMH2" s="92"/>
      <c r="UMI2" s="92"/>
      <c r="UMJ2" s="92"/>
      <c r="UMK2" s="92"/>
      <c r="UML2" s="92"/>
      <c r="UMM2" s="92"/>
      <c r="UMN2" s="92"/>
      <c r="UMO2" s="92"/>
      <c r="UMP2" s="92"/>
      <c r="UMQ2" s="92"/>
      <c r="UMR2" s="92"/>
      <c r="UMS2" s="92"/>
      <c r="UMT2" s="92"/>
      <c r="UMU2" s="92"/>
      <c r="UMV2" s="92"/>
      <c r="UMW2" s="92"/>
      <c r="UMX2" s="92"/>
      <c r="UMY2" s="92"/>
      <c r="UMZ2" s="92"/>
      <c r="UNA2" s="92"/>
      <c r="UNB2" s="92"/>
      <c r="UNC2" s="92"/>
      <c r="UND2" s="92"/>
      <c r="UNE2" s="92"/>
      <c r="UNF2" s="92"/>
      <c r="UNG2" s="92"/>
      <c r="UNH2" s="92"/>
      <c r="UNI2" s="92"/>
      <c r="UNJ2" s="92"/>
      <c r="UNK2" s="92"/>
      <c r="UNL2" s="92"/>
      <c r="UNM2" s="92"/>
      <c r="UNN2" s="92"/>
      <c r="UNO2" s="92"/>
      <c r="UNP2" s="92"/>
      <c r="UNQ2" s="92"/>
      <c r="UNR2" s="92"/>
      <c r="UNS2" s="92"/>
      <c r="UNT2" s="92"/>
      <c r="UNU2" s="92"/>
      <c r="UNV2" s="92"/>
      <c r="UNW2" s="92"/>
      <c r="UNX2" s="92"/>
      <c r="UNY2" s="92"/>
      <c r="UNZ2" s="92"/>
      <c r="UOA2" s="92"/>
      <c r="UOB2" s="92"/>
      <c r="UOC2" s="92"/>
      <c r="UOD2" s="92"/>
      <c r="UOE2" s="92"/>
      <c r="UOF2" s="92"/>
      <c r="UOG2" s="92"/>
      <c r="UOH2" s="92"/>
      <c r="UOI2" s="92"/>
      <c r="UOJ2" s="92"/>
      <c r="UOK2" s="92"/>
      <c r="UOL2" s="92"/>
      <c r="UOM2" s="92"/>
      <c r="UON2" s="92"/>
      <c r="UOO2" s="92"/>
      <c r="UOP2" s="92"/>
      <c r="UOQ2" s="92"/>
      <c r="UOR2" s="92"/>
      <c r="UOS2" s="92"/>
      <c r="UOT2" s="92"/>
      <c r="UOU2" s="92"/>
      <c r="UOV2" s="92"/>
      <c r="UOW2" s="92"/>
      <c r="UOX2" s="92"/>
      <c r="UOY2" s="92"/>
      <c r="UOZ2" s="92"/>
      <c r="UPA2" s="92"/>
      <c r="UPB2" s="92"/>
      <c r="UPC2" s="92"/>
      <c r="UPD2" s="92"/>
      <c r="UPE2" s="92"/>
      <c r="UPF2" s="92"/>
      <c r="UPG2" s="92"/>
      <c r="UPH2" s="92"/>
      <c r="UPI2" s="92"/>
      <c r="UPJ2" s="92"/>
      <c r="UPK2" s="92"/>
      <c r="UPL2" s="92"/>
      <c r="UPM2" s="92"/>
      <c r="UPN2" s="92"/>
      <c r="UPO2" s="92"/>
      <c r="UPP2" s="92"/>
      <c r="UPQ2" s="92"/>
      <c r="UPR2" s="92"/>
      <c r="UPS2" s="92"/>
      <c r="UPT2" s="92"/>
      <c r="UPU2" s="92"/>
      <c r="UPV2" s="92"/>
      <c r="UPW2" s="92"/>
      <c r="UPX2" s="92"/>
      <c r="UPY2" s="92"/>
      <c r="UPZ2" s="92"/>
      <c r="UQA2" s="92"/>
      <c r="UQB2" s="92"/>
      <c r="UQC2" s="92"/>
      <c r="UQD2" s="92"/>
      <c r="UQE2" s="92"/>
      <c r="UQF2" s="92"/>
      <c r="UQG2" s="92"/>
      <c r="UQH2" s="92"/>
      <c r="UQI2" s="92"/>
      <c r="UQJ2" s="92"/>
      <c r="UQK2" s="92"/>
      <c r="UQL2" s="92"/>
      <c r="UQM2" s="92"/>
      <c r="UQN2" s="92"/>
      <c r="UQO2" s="92"/>
      <c r="UQP2" s="92"/>
      <c r="UQQ2" s="92"/>
      <c r="UQR2" s="92"/>
      <c r="UQS2" s="92"/>
      <c r="UQT2" s="92"/>
      <c r="UQU2" s="92"/>
      <c r="UQV2" s="92"/>
      <c r="UQW2" s="92"/>
      <c r="UQX2" s="92"/>
      <c r="UQY2" s="92"/>
      <c r="UQZ2" s="92"/>
      <c r="URA2" s="92"/>
      <c r="URB2" s="92"/>
      <c r="URC2" s="92"/>
      <c r="URD2" s="92"/>
      <c r="URE2" s="92"/>
      <c r="URF2" s="92"/>
      <c r="URG2" s="92"/>
      <c r="URH2" s="92"/>
      <c r="URI2" s="92"/>
      <c r="URJ2" s="92"/>
      <c r="URK2" s="92"/>
      <c r="URL2" s="92"/>
      <c r="URM2" s="92"/>
      <c r="URN2" s="92"/>
      <c r="URO2" s="92"/>
      <c r="URP2" s="92"/>
      <c r="URQ2" s="92"/>
      <c r="URR2" s="92"/>
      <c r="URS2" s="92"/>
      <c r="URT2" s="92"/>
      <c r="URU2" s="92"/>
      <c r="URV2" s="92"/>
      <c r="URW2" s="92"/>
      <c r="URX2" s="92"/>
      <c r="URY2" s="92"/>
      <c r="URZ2" s="92"/>
      <c r="USA2" s="92"/>
      <c r="USB2" s="92"/>
      <c r="USC2" s="92"/>
      <c r="USD2" s="92"/>
      <c r="USE2" s="92"/>
      <c r="USF2" s="92"/>
      <c r="USG2" s="92"/>
      <c r="USH2" s="92"/>
      <c r="USI2" s="92"/>
      <c r="USJ2" s="92"/>
      <c r="USK2" s="92"/>
      <c r="USL2" s="92"/>
      <c r="USM2" s="92"/>
      <c r="USN2" s="92"/>
      <c r="USO2" s="92"/>
      <c r="USP2" s="92"/>
      <c r="USQ2" s="92"/>
      <c r="USR2" s="92"/>
      <c r="USS2" s="92"/>
      <c r="UST2" s="92"/>
      <c r="USU2" s="92"/>
      <c r="USV2" s="92"/>
      <c r="USW2" s="92"/>
      <c r="USX2" s="92"/>
      <c r="USY2" s="92"/>
      <c r="USZ2" s="92"/>
      <c r="UTA2" s="92"/>
      <c r="UTB2" s="92"/>
      <c r="UTC2" s="92"/>
      <c r="UTD2" s="92"/>
      <c r="UTE2" s="92"/>
      <c r="UTF2" s="92"/>
      <c r="UTG2" s="92"/>
      <c r="UTH2" s="92"/>
      <c r="UTI2" s="92"/>
      <c r="UTJ2" s="92"/>
      <c r="UTK2" s="92"/>
      <c r="UTL2" s="92"/>
      <c r="UTM2" s="92"/>
      <c r="UTN2" s="92"/>
      <c r="UTO2" s="92"/>
      <c r="UTP2" s="92"/>
      <c r="UTQ2" s="92"/>
      <c r="UTR2" s="92"/>
      <c r="UTS2" s="92"/>
      <c r="UTT2" s="92"/>
      <c r="UTU2" s="92"/>
      <c r="UTV2" s="92"/>
      <c r="UTW2" s="92"/>
      <c r="UTX2" s="92"/>
      <c r="UTY2" s="92"/>
      <c r="UTZ2" s="92"/>
      <c r="UUA2" s="92"/>
      <c r="UUB2" s="92"/>
      <c r="UUC2" s="92"/>
      <c r="UUD2" s="92"/>
      <c r="UUE2" s="92"/>
      <c r="UUF2" s="92"/>
      <c r="UUG2" s="92"/>
      <c r="UUH2" s="92"/>
      <c r="UUI2" s="92"/>
      <c r="UUJ2" s="92"/>
      <c r="UUK2" s="92"/>
      <c r="UUL2" s="92"/>
      <c r="UUM2" s="92"/>
      <c r="UUN2" s="92"/>
      <c r="UUO2" s="92"/>
      <c r="UUP2" s="92"/>
      <c r="UUQ2" s="92"/>
      <c r="UUR2" s="92"/>
      <c r="UUS2" s="92"/>
      <c r="UUT2" s="92"/>
      <c r="UUU2" s="92"/>
      <c r="UUV2" s="92"/>
      <c r="UUW2" s="92"/>
      <c r="UUX2" s="92"/>
      <c r="UUY2" s="92"/>
      <c r="UUZ2" s="92"/>
      <c r="UVA2" s="92"/>
      <c r="UVB2" s="92"/>
      <c r="UVC2" s="92"/>
      <c r="UVD2" s="92"/>
      <c r="UVE2" s="92"/>
      <c r="UVF2" s="92"/>
      <c r="UVG2" s="92"/>
      <c r="UVH2" s="92"/>
      <c r="UVI2" s="92"/>
      <c r="UVJ2" s="92"/>
      <c r="UVK2" s="92"/>
      <c r="UVL2" s="92"/>
      <c r="UVM2" s="92"/>
      <c r="UVN2" s="92"/>
      <c r="UVO2" s="92"/>
      <c r="UVP2" s="92"/>
      <c r="UVQ2" s="92"/>
      <c r="UVR2" s="92"/>
      <c r="UVS2" s="92"/>
      <c r="UVT2" s="92"/>
      <c r="UVU2" s="92"/>
      <c r="UVV2" s="92"/>
      <c r="UVW2" s="92"/>
      <c r="UVX2" s="92"/>
      <c r="UVY2" s="92"/>
      <c r="UVZ2" s="92"/>
      <c r="UWA2" s="92"/>
      <c r="UWB2" s="92"/>
      <c r="UWC2" s="92"/>
      <c r="UWD2" s="92"/>
      <c r="UWE2" s="92"/>
      <c r="UWF2" s="92"/>
      <c r="UWG2" s="92"/>
      <c r="UWH2" s="92"/>
      <c r="UWI2" s="92"/>
      <c r="UWJ2" s="92"/>
      <c r="UWK2" s="92"/>
      <c r="UWL2" s="92"/>
      <c r="UWM2" s="92"/>
      <c r="UWN2" s="92"/>
      <c r="UWO2" s="92"/>
      <c r="UWP2" s="92"/>
      <c r="UWQ2" s="92"/>
      <c r="UWR2" s="92"/>
      <c r="UWS2" s="92"/>
      <c r="UWT2" s="92"/>
      <c r="UWU2" s="92"/>
      <c r="UWV2" s="92"/>
      <c r="UWW2" s="92"/>
      <c r="UWX2" s="92"/>
      <c r="UWY2" s="92"/>
      <c r="UWZ2" s="92"/>
      <c r="UXA2" s="92"/>
      <c r="UXB2" s="92"/>
      <c r="UXC2" s="92"/>
      <c r="UXD2" s="92"/>
      <c r="UXE2" s="92"/>
      <c r="UXF2" s="92"/>
      <c r="UXG2" s="92"/>
      <c r="UXH2" s="92"/>
      <c r="UXI2" s="92"/>
      <c r="UXJ2" s="92"/>
      <c r="UXK2" s="92"/>
      <c r="UXL2" s="92"/>
      <c r="UXM2" s="92"/>
      <c r="UXN2" s="92"/>
      <c r="UXO2" s="92"/>
      <c r="UXP2" s="92"/>
      <c r="UXQ2" s="92"/>
      <c r="UXR2" s="92"/>
      <c r="UXS2" s="92"/>
      <c r="UXT2" s="92"/>
      <c r="UXU2" s="92"/>
      <c r="UXV2" s="92"/>
      <c r="UXW2" s="92"/>
      <c r="UXX2" s="92"/>
      <c r="UXY2" s="92"/>
      <c r="UXZ2" s="92"/>
      <c r="UYA2" s="92"/>
      <c r="UYB2" s="92"/>
      <c r="UYC2" s="92"/>
      <c r="UYD2" s="92"/>
      <c r="UYE2" s="92"/>
      <c r="UYF2" s="92"/>
      <c r="UYG2" s="92"/>
      <c r="UYH2" s="92"/>
      <c r="UYI2" s="92"/>
      <c r="UYJ2" s="92"/>
      <c r="UYK2" s="92"/>
      <c r="UYL2" s="92"/>
      <c r="UYM2" s="92"/>
      <c r="UYN2" s="92"/>
      <c r="UYO2" s="92"/>
      <c r="UYP2" s="92"/>
      <c r="UYQ2" s="92"/>
      <c r="UYR2" s="92"/>
      <c r="UYS2" s="92"/>
      <c r="UYT2" s="92"/>
      <c r="UYU2" s="92"/>
      <c r="UYV2" s="92"/>
      <c r="UYW2" s="92"/>
      <c r="UYX2" s="92"/>
      <c r="UYY2" s="92"/>
      <c r="UYZ2" s="92"/>
      <c r="UZA2" s="92"/>
      <c r="UZB2" s="92"/>
      <c r="UZC2" s="92"/>
      <c r="UZD2" s="92"/>
      <c r="UZE2" s="92"/>
      <c r="UZF2" s="92"/>
      <c r="UZG2" s="92"/>
      <c r="UZH2" s="92"/>
      <c r="UZI2" s="92"/>
      <c r="UZJ2" s="92"/>
      <c r="UZK2" s="92"/>
      <c r="UZL2" s="92"/>
      <c r="UZM2" s="92"/>
      <c r="UZN2" s="92"/>
      <c r="UZO2" s="92"/>
      <c r="UZP2" s="92"/>
      <c r="UZQ2" s="92"/>
      <c r="UZR2" s="92"/>
      <c r="UZS2" s="92"/>
      <c r="UZT2" s="92"/>
      <c r="UZU2" s="92"/>
      <c r="UZV2" s="92"/>
      <c r="UZW2" s="92"/>
      <c r="UZX2" s="92"/>
      <c r="UZY2" s="92"/>
      <c r="UZZ2" s="92"/>
      <c r="VAA2" s="92"/>
      <c r="VAB2" s="92"/>
      <c r="VAC2" s="92"/>
      <c r="VAD2" s="92"/>
      <c r="VAE2" s="92"/>
      <c r="VAF2" s="92"/>
      <c r="VAG2" s="92"/>
      <c r="VAH2" s="92"/>
      <c r="VAI2" s="92"/>
      <c r="VAJ2" s="92"/>
      <c r="VAK2" s="92"/>
      <c r="VAL2" s="92"/>
      <c r="VAM2" s="92"/>
      <c r="VAN2" s="92"/>
      <c r="VAO2" s="92"/>
      <c r="VAP2" s="92"/>
      <c r="VAQ2" s="92"/>
      <c r="VAR2" s="92"/>
      <c r="VAS2" s="92"/>
      <c r="VAT2" s="92"/>
      <c r="VAU2" s="92"/>
      <c r="VAV2" s="92"/>
      <c r="VAW2" s="92"/>
      <c r="VAX2" s="92"/>
      <c r="VAY2" s="92"/>
      <c r="VAZ2" s="92"/>
      <c r="VBA2" s="92"/>
      <c r="VBB2" s="92"/>
      <c r="VBC2" s="92"/>
      <c r="VBD2" s="92"/>
      <c r="VBE2" s="92"/>
      <c r="VBF2" s="92"/>
      <c r="VBG2" s="92"/>
      <c r="VBH2" s="92"/>
      <c r="VBI2" s="92"/>
      <c r="VBJ2" s="92"/>
      <c r="VBK2" s="92"/>
      <c r="VBL2" s="92"/>
      <c r="VBM2" s="92"/>
      <c r="VBN2" s="92"/>
      <c r="VBO2" s="92"/>
      <c r="VBP2" s="92"/>
      <c r="VBQ2" s="92"/>
      <c r="VBR2" s="92"/>
      <c r="VBS2" s="92"/>
      <c r="VBT2" s="92"/>
      <c r="VBU2" s="92"/>
      <c r="VBV2" s="92"/>
      <c r="VBW2" s="92"/>
      <c r="VBX2" s="92"/>
      <c r="VBY2" s="92"/>
      <c r="VBZ2" s="92"/>
      <c r="VCA2" s="92"/>
      <c r="VCB2" s="92"/>
      <c r="VCC2" s="92"/>
      <c r="VCD2" s="92"/>
      <c r="VCE2" s="92"/>
      <c r="VCF2" s="92"/>
      <c r="VCG2" s="92"/>
      <c r="VCH2" s="92"/>
      <c r="VCI2" s="92"/>
      <c r="VCJ2" s="92"/>
      <c r="VCK2" s="92"/>
      <c r="VCL2" s="92"/>
      <c r="VCM2" s="92"/>
      <c r="VCN2" s="92"/>
      <c r="VCO2" s="92"/>
      <c r="VCP2" s="92"/>
      <c r="VCQ2" s="92"/>
      <c r="VCR2" s="92"/>
      <c r="VCS2" s="92"/>
      <c r="VCT2" s="92"/>
      <c r="VCU2" s="92"/>
      <c r="VCV2" s="92"/>
      <c r="VCW2" s="92"/>
      <c r="VCX2" s="92"/>
      <c r="VCY2" s="92"/>
      <c r="VCZ2" s="92"/>
      <c r="VDA2" s="92"/>
      <c r="VDB2" s="92"/>
      <c r="VDC2" s="92"/>
      <c r="VDD2" s="92"/>
      <c r="VDE2" s="92"/>
      <c r="VDF2" s="92"/>
      <c r="VDG2" s="92"/>
      <c r="VDH2" s="92"/>
      <c r="VDI2" s="92"/>
      <c r="VDJ2" s="92"/>
      <c r="VDK2" s="92"/>
      <c r="VDL2" s="92"/>
      <c r="VDM2" s="92"/>
      <c r="VDN2" s="92"/>
      <c r="VDO2" s="92"/>
      <c r="VDP2" s="92"/>
      <c r="VDQ2" s="92"/>
      <c r="VDR2" s="92"/>
      <c r="VDS2" s="92"/>
      <c r="VDT2" s="92"/>
      <c r="VDU2" s="92"/>
      <c r="VDV2" s="92"/>
      <c r="VDW2" s="92"/>
      <c r="VDX2" s="92"/>
      <c r="VDY2" s="92"/>
      <c r="VDZ2" s="92"/>
      <c r="VEA2" s="92"/>
      <c r="VEB2" s="92"/>
      <c r="VEC2" s="92"/>
      <c r="VED2" s="92"/>
      <c r="VEE2" s="92"/>
      <c r="VEF2" s="92"/>
      <c r="VEG2" s="92"/>
      <c r="VEH2" s="92"/>
      <c r="VEI2" s="92"/>
      <c r="VEJ2" s="92"/>
      <c r="VEK2" s="92"/>
      <c r="VEL2" s="92"/>
      <c r="VEM2" s="92"/>
      <c r="VEN2" s="92"/>
      <c r="VEO2" s="92"/>
      <c r="VEP2" s="92"/>
      <c r="VEQ2" s="92"/>
      <c r="VER2" s="92"/>
      <c r="VES2" s="92"/>
      <c r="VET2" s="92"/>
      <c r="VEU2" s="92"/>
      <c r="VEV2" s="92"/>
      <c r="VEW2" s="92"/>
      <c r="VEX2" s="92"/>
      <c r="VEY2" s="92"/>
      <c r="VEZ2" s="92"/>
      <c r="VFA2" s="92"/>
      <c r="VFB2" s="92"/>
      <c r="VFC2" s="92"/>
      <c r="VFD2" s="92"/>
      <c r="VFE2" s="92"/>
      <c r="VFF2" s="92"/>
      <c r="VFG2" s="92"/>
      <c r="VFH2" s="92"/>
      <c r="VFI2" s="92"/>
      <c r="VFJ2" s="92"/>
      <c r="VFK2" s="92"/>
      <c r="VFL2" s="92"/>
      <c r="VFM2" s="92"/>
      <c r="VFN2" s="92"/>
      <c r="VFO2" s="92"/>
      <c r="VFP2" s="92"/>
      <c r="VFQ2" s="92"/>
      <c r="VFR2" s="92"/>
      <c r="VFS2" s="92"/>
      <c r="VFT2" s="92"/>
      <c r="VFU2" s="92"/>
      <c r="VFV2" s="92"/>
      <c r="VFW2" s="92"/>
      <c r="VFX2" s="92"/>
      <c r="VFY2" s="92"/>
      <c r="VFZ2" s="92"/>
      <c r="VGA2" s="92"/>
      <c r="VGB2" s="92"/>
      <c r="VGC2" s="92"/>
      <c r="VGD2" s="92"/>
      <c r="VGE2" s="92"/>
      <c r="VGF2" s="92"/>
      <c r="VGG2" s="92"/>
      <c r="VGH2" s="92"/>
      <c r="VGI2" s="92"/>
      <c r="VGJ2" s="92"/>
      <c r="VGK2" s="92"/>
      <c r="VGL2" s="92"/>
      <c r="VGM2" s="92"/>
      <c r="VGN2" s="92"/>
      <c r="VGO2" s="92"/>
      <c r="VGP2" s="92"/>
      <c r="VGQ2" s="92"/>
      <c r="VGR2" s="92"/>
      <c r="VGS2" s="92"/>
      <c r="VGT2" s="92"/>
      <c r="VGU2" s="92"/>
      <c r="VGV2" s="92"/>
      <c r="VGW2" s="92"/>
      <c r="VGX2" s="92"/>
      <c r="VGY2" s="92"/>
      <c r="VGZ2" s="92"/>
      <c r="VHA2" s="92"/>
      <c r="VHB2" s="92"/>
      <c r="VHC2" s="92"/>
      <c r="VHD2" s="92"/>
      <c r="VHE2" s="92"/>
      <c r="VHF2" s="92"/>
      <c r="VHG2" s="92"/>
      <c r="VHH2" s="92"/>
      <c r="VHI2" s="92"/>
      <c r="VHJ2" s="92"/>
      <c r="VHK2" s="92"/>
      <c r="VHL2" s="92"/>
      <c r="VHM2" s="92"/>
      <c r="VHN2" s="92"/>
      <c r="VHO2" s="92"/>
      <c r="VHP2" s="92"/>
      <c r="VHQ2" s="92"/>
      <c r="VHR2" s="92"/>
      <c r="VHS2" s="92"/>
      <c r="VHT2" s="92"/>
      <c r="VHU2" s="92"/>
      <c r="VHV2" s="92"/>
      <c r="VHW2" s="92"/>
      <c r="VHX2" s="92"/>
      <c r="VHY2" s="92"/>
      <c r="VHZ2" s="92"/>
      <c r="VIA2" s="92"/>
      <c r="VIB2" s="92"/>
      <c r="VIC2" s="92"/>
      <c r="VID2" s="92"/>
      <c r="VIE2" s="92"/>
      <c r="VIF2" s="92"/>
      <c r="VIG2" s="92"/>
      <c r="VIH2" s="92"/>
      <c r="VII2" s="92"/>
      <c r="VIJ2" s="92"/>
      <c r="VIK2" s="92"/>
      <c r="VIL2" s="92"/>
      <c r="VIM2" s="92"/>
      <c r="VIN2" s="92"/>
      <c r="VIO2" s="92"/>
      <c r="VIP2" s="92"/>
      <c r="VIQ2" s="92"/>
      <c r="VIR2" s="92"/>
      <c r="VIS2" s="92"/>
      <c r="VIT2" s="92"/>
      <c r="VIU2" s="92"/>
      <c r="VIV2" s="92"/>
      <c r="VIW2" s="92"/>
      <c r="VIX2" s="92"/>
      <c r="VIY2" s="92"/>
      <c r="VIZ2" s="92"/>
      <c r="VJA2" s="92"/>
      <c r="VJB2" s="92"/>
      <c r="VJC2" s="92"/>
      <c r="VJD2" s="92"/>
      <c r="VJE2" s="92"/>
      <c r="VJF2" s="92"/>
      <c r="VJG2" s="92"/>
      <c r="VJH2" s="92"/>
      <c r="VJI2" s="92"/>
      <c r="VJJ2" s="92"/>
      <c r="VJK2" s="92"/>
      <c r="VJL2" s="92"/>
      <c r="VJM2" s="92"/>
      <c r="VJN2" s="92"/>
      <c r="VJO2" s="92"/>
      <c r="VJP2" s="92"/>
      <c r="VJQ2" s="92"/>
      <c r="VJR2" s="92"/>
      <c r="VJS2" s="92"/>
      <c r="VJT2" s="92"/>
      <c r="VJU2" s="92"/>
      <c r="VJV2" s="92"/>
      <c r="VJW2" s="92"/>
      <c r="VJX2" s="92"/>
      <c r="VJY2" s="92"/>
      <c r="VJZ2" s="92"/>
      <c r="VKA2" s="92"/>
      <c r="VKB2" s="92"/>
      <c r="VKC2" s="92"/>
      <c r="VKD2" s="92"/>
      <c r="VKE2" s="92"/>
      <c r="VKF2" s="92"/>
      <c r="VKG2" s="92"/>
      <c r="VKH2" s="92"/>
      <c r="VKI2" s="92"/>
      <c r="VKJ2" s="92"/>
      <c r="VKK2" s="92"/>
      <c r="VKL2" s="92"/>
      <c r="VKM2" s="92"/>
      <c r="VKN2" s="92"/>
      <c r="VKO2" s="92"/>
      <c r="VKP2" s="92"/>
      <c r="VKQ2" s="92"/>
      <c r="VKR2" s="92"/>
      <c r="VKS2" s="92"/>
      <c r="VKT2" s="92"/>
      <c r="VKU2" s="92"/>
      <c r="VKV2" s="92"/>
      <c r="VKW2" s="92"/>
      <c r="VKX2" s="92"/>
      <c r="VKY2" s="92"/>
      <c r="VKZ2" s="92"/>
      <c r="VLA2" s="92"/>
      <c r="VLB2" s="92"/>
      <c r="VLC2" s="92"/>
      <c r="VLD2" s="92"/>
      <c r="VLE2" s="92"/>
      <c r="VLF2" s="92"/>
      <c r="VLG2" s="92"/>
      <c r="VLH2" s="92"/>
      <c r="VLI2" s="92"/>
      <c r="VLJ2" s="92"/>
      <c r="VLK2" s="92"/>
      <c r="VLL2" s="92"/>
      <c r="VLM2" s="92"/>
      <c r="VLN2" s="92"/>
      <c r="VLO2" s="92"/>
      <c r="VLP2" s="92"/>
      <c r="VLQ2" s="92"/>
      <c r="VLR2" s="92"/>
      <c r="VLS2" s="92"/>
      <c r="VLT2" s="92"/>
      <c r="VLU2" s="92"/>
      <c r="VLV2" s="92"/>
      <c r="VLW2" s="92"/>
      <c r="VLX2" s="92"/>
      <c r="VLY2" s="92"/>
      <c r="VLZ2" s="92"/>
      <c r="VMA2" s="92"/>
      <c r="VMB2" s="92"/>
      <c r="VMC2" s="92"/>
      <c r="VMD2" s="92"/>
      <c r="VME2" s="92"/>
      <c r="VMF2" s="92"/>
      <c r="VMG2" s="92"/>
      <c r="VMH2" s="92"/>
      <c r="VMI2" s="92"/>
      <c r="VMJ2" s="92"/>
      <c r="VMK2" s="92"/>
      <c r="VML2" s="92"/>
      <c r="VMM2" s="92"/>
      <c r="VMN2" s="92"/>
      <c r="VMO2" s="92"/>
      <c r="VMP2" s="92"/>
      <c r="VMQ2" s="92"/>
      <c r="VMR2" s="92"/>
      <c r="VMS2" s="92"/>
      <c r="VMT2" s="92"/>
      <c r="VMU2" s="92"/>
      <c r="VMV2" s="92"/>
      <c r="VMW2" s="92"/>
      <c r="VMX2" s="92"/>
      <c r="VMY2" s="92"/>
      <c r="VMZ2" s="92"/>
      <c r="VNA2" s="92"/>
      <c r="VNB2" s="92"/>
      <c r="VNC2" s="92"/>
      <c r="VND2" s="92"/>
      <c r="VNE2" s="92"/>
      <c r="VNF2" s="92"/>
      <c r="VNG2" s="92"/>
      <c r="VNH2" s="92"/>
      <c r="VNI2" s="92"/>
      <c r="VNJ2" s="92"/>
      <c r="VNK2" s="92"/>
      <c r="VNL2" s="92"/>
      <c r="VNM2" s="92"/>
      <c r="VNN2" s="92"/>
      <c r="VNO2" s="92"/>
      <c r="VNP2" s="92"/>
      <c r="VNQ2" s="92"/>
      <c r="VNR2" s="92"/>
      <c r="VNS2" s="92"/>
      <c r="VNT2" s="92"/>
      <c r="VNU2" s="92"/>
      <c r="VNV2" s="92"/>
      <c r="VNW2" s="92"/>
      <c r="VNX2" s="92"/>
      <c r="VNY2" s="92"/>
      <c r="VNZ2" s="92"/>
      <c r="VOA2" s="92"/>
      <c r="VOB2" s="92"/>
      <c r="VOC2" s="92"/>
      <c r="VOD2" s="92"/>
      <c r="VOE2" s="92"/>
      <c r="VOF2" s="92"/>
      <c r="VOG2" s="92"/>
      <c r="VOH2" s="92"/>
      <c r="VOI2" s="92"/>
      <c r="VOJ2" s="92"/>
      <c r="VOK2" s="92"/>
      <c r="VOL2" s="92"/>
      <c r="VOM2" s="92"/>
      <c r="VON2" s="92"/>
      <c r="VOO2" s="92"/>
      <c r="VOP2" s="92"/>
      <c r="VOQ2" s="92"/>
      <c r="VOR2" s="92"/>
      <c r="VOS2" s="92"/>
      <c r="VOT2" s="92"/>
      <c r="VOU2" s="92"/>
      <c r="VOV2" s="92"/>
      <c r="VOW2" s="92"/>
      <c r="VOX2" s="92"/>
      <c r="VOY2" s="92"/>
      <c r="VOZ2" s="92"/>
      <c r="VPA2" s="92"/>
      <c r="VPB2" s="92"/>
      <c r="VPC2" s="92"/>
      <c r="VPD2" s="92"/>
      <c r="VPE2" s="92"/>
      <c r="VPF2" s="92"/>
      <c r="VPG2" s="92"/>
      <c r="VPH2" s="92"/>
      <c r="VPI2" s="92"/>
      <c r="VPJ2" s="92"/>
      <c r="VPK2" s="92"/>
      <c r="VPL2" s="92"/>
      <c r="VPM2" s="92"/>
      <c r="VPN2" s="92"/>
      <c r="VPO2" s="92"/>
      <c r="VPP2" s="92"/>
      <c r="VPQ2" s="92"/>
      <c r="VPR2" s="92"/>
      <c r="VPS2" s="92"/>
      <c r="VPT2" s="92"/>
      <c r="VPU2" s="92"/>
      <c r="VPV2" s="92"/>
      <c r="VPW2" s="92"/>
      <c r="VPX2" s="92"/>
      <c r="VPY2" s="92"/>
      <c r="VPZ2" s="92"/>
      <c r="VQA2" s="92"/>
      <c r="VQB2" s="92"/>
      <c r="VQC2" s="92"/>
      <c r="VQD2" s="92"/>
      <c r="VQE2" s="92"/>
      <c r="VQF2" s="92"/>
      <c r="VQG2" s="92"/>
      <c r="VQH2" s="92"/>
      <c r="VQI2" s="92"/>
      <c r="VQJ2" s="92"/>
      <c r="VQK2" s="92"/>
      <c r="VQL2" s="92"/>
      <c r="VQM2" s="92"/>
      <c r="VQN2" s="92"/>
      <c r="VQO2" s="92"/>
      <c r="VQP2" s="92"/>
      <c r="VQQ2" s="92"/>
      <c r="VQR2" s="92"/>
      <c r="VQS2" s="92"/>
      <c r="VQT2" s="92"/>
      <c r="VQU2" s="92"/>
      <c r="VQV2" s="92"/>
      <c r="VQW2" s="92"/>
      <c r="VQX2" s="92"/>
      <c r="VQY2" s="92"/>
      <c r="VQZ2" s="92"/>
      <c r="VRA2" s="92"/>
      <c r="VRB2" s="92"/>
      <c r="VRC2" s="92"/>
      <c r="VRD2" s="92"/>
      <c r="VRE2" s="92"/>
      <c r="VRF2" s="92"/>
      <c r="VRG2" s="92"/>
      <c r="VRH2" s="92"/>
      <c r="VRI2" s="92"/>
      <c r="VRJ2" s="92"/>
      <c r="VRK2" s="92"/>
      <c r="VRL2" s="92"/>
      <c r="VRM2" s="92"/>
      <c r="VRN2" s="92"/>
      <c r="VRO2" s="92"/>
      <c r="VRP2" s="92"/>
      <c r="VRQ2" s="92"/>
      <c r="VRR2" s="92"/>
      <c r="VRS2" s="92"/>
      <c r="VRT2" s="92"/>
      <c r="VRU2" s="92"/>
      <c r="VRV2" s="92"/>
      <c r="VRW2" s="92"/>
      <c r="VRX2" s="92"/>
      <c r="VRY2" s="92"/>
      <c r="VRZ2" s="92"/>
      <c r="VSA2" s="92"/>
      <c r="VSB2" s="92"/>
      <c r="VSC2" s="92"/>
      <c r="VSD2" s="92"/>
      <c r="VSE2" s="92"/>
      <c r="VSF2" s="92"/>
      <c r="VSG2" s="92"/>
      <c r="VSH2" s="92"/>
      <c r="VSI2" s="92"/>
      <c r="VSJ2" s="92"/>
      <c r="VSK2" s="92"/>
      <c r="VSL2" s="92"/>
      <c r="VSM2" s="92"/>
      <c r="VSN2" s="92"/>
      <c r="VSO2" s="92"/>
      <c r="VSP2" s="92"/>
      <c r="VSQ2" s="92"/>
      <c r="VSR2" s="92"/>
      <c r="VSS2" s="92"/>
      <c r="VST2" s="92"/>
      <c r="VSU2" s="92"/>
      <c r="VSV2" s="92"/>
      <c r="VSW2" s="92"/>
      <c r="VSX2" s="92"/>
      <c r="VSY2" s="92"/>
      <c r="VSZ2" s="92"/>
      <c r="VTA2" s="92"/>
      <c r="VTB2" s="92"/>
      <c r="VTC2" s="92"/>
      <c r="VTD2" s="92"/>
      <c r="VTE2" s="92"/>
      <c r="VTF2" s="92"/>
      <c r="VTG2" s="92"/>
      <c r="VTH2" s="92"/>
      <c r="VTI2" s="92"/>
      <c r="VTJ2" s="92"/>
      <c r="VTK2" s="92"/>
      <c r="VTL2" s="92"/>
      <c r="VTM2" s="92"/>
      <c r="VTN2" s="92"/>
      <c r="VTO2" s="92"/>
      <c r="VTP2" s="92"/>
      <c r="VTQ2" s="92"/>
      <c r="VTR2" s="92"/>
      <c r="VTS2" s="92"/>
      <c r="VTT2" s="92"/>
      <c r="VTU2" s="92"/>
      <c r="VTV2" s="92"/>
      <c r="VTW2" s="92"/>
      <c r="VTX2" s="92"/>
      <c r="VTY2" s="92"/>
      <c r="VTZ2" s="92"/>
      <c r="VUA2" s="92"/>
      <c r="VUB2" s="92"/>
      <c r="VUC2" s="92"/>
      <c r="VUD2" s="92"/>
      <c r="VUE2" s="92"/>
      <c r="VUF2" s="92"/>
      <c r="VUG2" s="92"/>
      <c r="VUH2" s="92"/>
      <c r="VUI2" s="92"/>
      <c r="VUJ2" s="92"/>
      <c r="VUK2" s="92"/>
      <c r="VUL2" s="92"/>
      <c r="VUM2" s="92"/>
      <c r="VUN2" s="92"/>
      <c r="VUO2" s="92"/>
      <c r="VUP2" s="92"/>
      <c r="VUQ2" s="92"/>
      <c r="VUR2" s="92"/>
      <c r="VUS2" s="92"/>
      <c r="VUT2" s="92"/>
      <c r="VUU2" s="92"/>
      <c r="VUV2" s="92"/>
      <c r="VUW2" s="92"/>
      <c r="VUX2" s="92"/>
      <c r="VUY2" s="92"/>
      <c r="VUZ2" s="92"/>
      <c r="VVA2" s="92"/>
      <c r="VVB2" s="92"/>
      <c r="VVC2" s="92"/>
      <c r="VVD2" s="92"/>
      <c r="VVE2" s="92"/>
      <c r="VVF2" s="92"/>
      <c r="VVG2" s="92"/>
      <c r="VVH2" s="92"/>
      <c r="VVI2" s="92"/>
      <c r="VVJ2" s="92"/>
      <c r="VVK2" s="92"/>
      <c r="VVL2" s="92"/>
      <c r="VVM2" s="92"/>
      <c r="VVN2" s="92"/>
      <c r="VVO2" s="92"/>
      <c r="VVP2" s="92"/>
      <c r="VVQ2" s="92"/>
      <c r="VVR2" s="92"/>
      <c r="VVS2" s="92"/>
      <c r="VVT2" s="92"/>
      <c r="VVU2" s="92"/>
      <c r="VVV2" s="92"/>
      <c r="VVW2" s="92"/>
      <c r="VVX2" s="92"/>
      <c r="VVY2" s="92"/>
      <c r="VVZ2" s="92"/>
      <c r="VWA2" s="92"/>
      <c r="VWB2" s="92"/>
      <c r="VWC2" s="92"/>
      <c r="VWD2" s="92"/>
      <c r="VWE2" s="92"/>
      <c r="VWF2" s="92"/>
      <c r="VWG2" s="92"/>
      <c r="VWH2" s="92"/>
      <c r="VWI2" s="92"/>
      <c r="VWJ2" s="92"/>
      <c r="VWK2" s="92"/>
      <c r="VWL2" s="92"/>
      <c r="VWM2" s="92"/>
      <c r="VWN2" s="92"/>
      <c r="VWO2" s="92"/>
      <c r="VWP2" s="92"/>
      <c r="VWQ2" s="92"/>
      <c r="VWR2" s="92"/>
      <c r="VWS2" s="92"/>
      <c r="VWT2" s="92"/>
      <c r="VWU2" s="92"/>
      <c r="VWV2" s="92"/>
      <c r="VWW2" s="92"/>
      <c r="VWX2" s="92"/>
      <c r="VWY2" s="92"/>
      <c r="VWZ2" s="92"/>
      <c r="VXA2" s="92"/>
      <c r="VXB2" s="92"/>
      <c r="VXC2" s="92"/>
      <c r="VXD2" s="92"/>
      <c r="VXE2" s="92"/>
      <c r="VXF2" s="92"/>
      <c r="VXG2" s="92"/>
      <c r="VXH2" s="92"/>
      <c r="VXI2" s="92"/>
      <c r="VXJ2" s="92"/>
      <c r="VXK2" s="92"/>
      <c r="VXL2" s="92"/>
      <c r="VXM2" s="92"/>
      <c r="VXN2" s="92"/>
      <c r="VXO2" s="92"/>
      <c r="VXP2" s="92"/>
      <c r="VXQ2" s="92"/>
      <c r="VXR2" s="92"/>
      <c r="VXS2" s="92"/>
      <c r="VXT2" s="92"/>
      <c r="VXU2" s="92"/>
      <c r="VXV2" s="92"/>
      <c r="VXW2" s="92"/>
      <c r="VXX2" s="92"/>
      <c r="VXY2" s="92"/>
      <c r="VXZ2" s="92"/>
      <c r="VYA2" s="92"/>
      <c r="VYB2" s="92"/>
      <c r="VYC2" s="92"/>
      <c r="VYD2" s="92"/>
      <c r="VYE2" s="92"/>
      <c r="VYF2" s="92"/>
      <c r="VYG2" s="92"/>
      <c r="VYH2" s="92"/>
      <c r="VYI2" s="92"/>
      <c r="VYJ2" s="92"/>
      <c r="VYK2" s="92"/>
      <c r="VYL2" s="92"/>
      <c r="VYM2" s="92"/>
      <c r="VYN2" s="92"/>
      <c r="VYO2" s="92"/>
      <c r="VYP2" s="92"/>
      <c r="VYQ2" s="92"/>
      <c r="VYR2" s="92"/>
      <c r="VYS2" s="92"/>
      <c r="VYT2" s="92"/>
      <c r="VYU2" s="92"/>
      <c r="VYV2" s="92"/>
      <c r="VYW2" s="92"/>
      <c r="VYX2" s="92"/>
      <c r="VYY2" s="92"/>
      <c r="VYZ2" s="92"/>
      <c r="VZA2" s="92"/>
      <c r="VZB2" s="92"/>
      <c r="VZC2" s="92"/>
      <c r="VZD2" s="92"/>
      <c r="VZE2" s="92"/>
      <c r="VZF2" s="92"/>
      <c r="VZG2" s="92"/>
      <c r="VZH2" s="92"/>
      <c r="VZI2" s="92"/>
      <c r="VZJ2" s="92"/>
      <c r="VZK2" s="92"/>
      <c r="VZL2" s="92"/>
      <c r="VZM2" s="92"/>
      <c r="VZN2" s="92"/>
      <c r="VZO2" s="92"/>
      <c r="VZP2" s="92"/>
      <c r="VZQ2" s="92"/>
      <c r="VZR2" s="92"/>
      <c r="VZS2" s="92"/>
      <c r="VZT2" s="92"/>
      <c r="VZU2" s="92"/>
      <c r="VZV2" s="92"/>
      <c r="VZW2" s="92"/>
      <c r="VZX2" s="92"/>
      <c r="VZY2" s="92"/>
      <c r="VZZ2" s="92"/>
      <c r="WAA2" s="92"/>
      <c r="WAB2" s="92"/>
      <c r="WAC2" s="92"/>
      <c r="WAD2" s="92"/>
      <c r="WAE2" s="92"/>
      <c r="WAF2" s="92"/>
      <c r="WAG2" s="92"/>
      <c r="WAH2" s="92"/>
      <c r="WAI2" s="92"/>
      <c r="WAJ2" s="92"/>
      <c r="WAK2" s="92"/>
      <c r="WAL2" s="92"/>
      <c r="WAM2" s="92"/>
      <c r="WAN2" s="92"/>
      <c r="WAO2" s="92"/>
      <c r="WAP2" s="92"/>
      <c r="WAQ2" s="92"/>
      <c r="WAR2" s="92"/>
      <c r="WAS2" s="92"/>
      <c r="WAT2" s="92"/>
      <c r="WAU2" s="92"/>
      <c r="WAV2" s="92"/>
      <c r="WAW2" s="92"/>
      <c r="WAX2" s="92"/>
      <c r="WAY2" s="92"/>
      <c r="WAZ2" s="92"/>
      <c r="WBA2" s="92"/>
      <c r="WBB2" s="92"/>
      <c r="WBC2" s="92"/>
      <c r="WBD2" s="92"/>
      <c r="WBE2" s="92"/>
      <c r="WBF2" s="92"/>
      <c r="WBG2" s="92"/>
      <c r="WBH2" s="92"/>
      <c r="WBI2" s="92"/>
      <c r="WBJ2" s="92"/>
      <c r="WBK2" s="92"/>
      <c r="WBL2" s="92"/>
      <c r="WBM2" s="92"/>
      <c r="WBN2" s="92"/>
      <c r="WBO2" s="92"/>
      <c r="WBP2" s="92"/>
      <c r="WBQ2" s="92"/>
      <c r="WBR2" s="92"/>
      <c r="WBS2" s="92"/>
      <c r="WBT2" s="92"/>
      <c r="WBU2" s="92"/>
      <c r="WBV2" s="92"/>
      <c r="WBW2" s="92"/>
      <c r="WBX2" s="92"/>
      <c r="WBY2" s="92"/>
      <c r="WBZ2" s="92"/>
      <c r="WCA2" s="92"/>
      <c r="WCB2" s="92"/>
      <c r="WCC2" s="92"/>
      <c r="WCD2" s="92"/>
      <c r="WCE2" s="92"/>
      <c r="WCF2" s="92"/>
      <c r="WCG2" s="92"/>
      <c r="WCH2" s="92"/>
      <c r="WCI2" s="92"/>
      <c r="WCJ2" s="92"/>
      <c r="WCK2" s="92"/>
      <c r="WCL2" s="92"/>
      <c r="WCM2" s="92"/>
      <c r="WCN2" s="92"/>
      <c r="WCO2" s="92"/>
      <c r="WCP2" s="92"/>
      <c r="WCQ2" s="92"/>
      <c r="WCR2" s="92"/>
      <c r="WCS2" s="92"/>
      <c r="WCT2" s="92"/>
      <c r="WCU2" s="92"/>
      <c r="WCV2" s="92"/>
      <c r="WCW2" s="92"/>
      <c r="WCX2" s="92"/>
      <c r="WCY2" s="92"/>
      <c r="WCZ2" s="92"/>
      <c r="WDA2" s="92"/>
      <c r="WDB2" s="92"/>
      <c r="WDC2" s="92"/>
      <c r="WDD2" s="92"/>
      <c r="WDE2" s="92"/>
      <c r="WDF2" s="92"/>
      <c r="WDG2" s="92"/>
      <c r="WDH2" s="92"/>
      <c r="WDI2" s="92"/>
      <c r="WDJ2" s="92"/>
      <c r="WDK2" s="92"/>
      <c r="WDL2" s="92"/>
      <c r="WDM2" s="92"/>
      <c r="WDN2" s="92"/>
      <c r="WDO2" s="92"/>
      <c r="WDP2" s="92"/>
      <c r="WDQ2" s="92"/>
      <c r="WDR2" s="92"/>
      <c r="WDS2" s="92"/>
      <c r="WDT2" s="92"/>
      <c r="WDU2" s="92"/>
      <c r="WDV2" s="92"/>
      <c r="WDW2" s="92"/>
      <c r="WDX2" s="92"/>
      <c r="WDY2" s="92"/>
      <c r="WDZ2" s="92"/>
      <c r="WEA2" s="92"/>
      <c r="WEB2" s="92"/>
      <c r="WEC2" s="92"/>
      <c r="WED2" s="92"/>
      <c r="WEE2" s="92"/>
      <c r="WEF2" s="92"/>
      <c r="WEG2" s="92"/>
      <c r="WEH2" s="92"/>
      <c r="WEI2" s="92"/>
      <c r="WEJ2" s="92"/>
      <c r="WEK2" s="92"/>
      <c r="WEL2" s="92"/>
      <c r="WEM2" s="92"/>
      <c r="WEN2" s="92"/>
      <c r="WEO2" s="92"/>
      <c r="WEP2" s="92"/>
      <c r="WEQ2" s="92"/>
      <c r="WER2" s="92"/>
      <c r="WES2" s="92"/>
      <c r="WET2" s="92"/>
      <c r="WEU2" s="92"/>
      <c r="WEV2" s="92"/>
      <c r="WEW2" s="92"/>
      <c r="WEX2" s="92"/>
      <c r="WEY2" s="92"/>
      <c r="WEZ2" s="92"/>
      <c r="WFA2" s="92"/>
      <c r="WFB2" s="92"/>
      <c r="WFC2" s="92"/>
      <c r="WFD2" s="92"/>
      <c r="WFE2" s="92"/>
      <c r="WFF2" s="92"/>
      <c r="WFG2" s="92"/>
      <c r="WFH2" s="92"/>
      <c r="WFI2" s="92"/>
      <c r="WFJ2" s="92"/>
      <c r="WFK2" s="92"/>
      <c r="WFL2" s="92"/>
      <c r="WFM2" s="92"/>
      <c r="WFN2" s="92"/>
      <c r="WFO2" s="92"/>
      <c r="WFP2" s="92"/>
      <c r="WFQ2" s="92"/>
      <c r="WFR2" s="92"/>
      <c r="WFS2" s="92"/>
      <c r="WFT2" s="92"/>
      <c r="WFU2" s="92"/>
      <c r="WFV2" s="92"/>
      <c r="WFW2" s="92"/>
      <c r="WFX2" s="92"/>
      <c r="WFY2" s="92"/>
      <c r="WFZ2" s="92"/>
      <c r="WGA2" s="92"/>
      <c r="WGB2" s="92"/>
      <c r="WGC2" s="92"/>
      <c r="WGD2" s="92"/>
      <c r="WGE2" s="92"/>
      <c r="WGF2" s="92"/>
      <c r="WGG2" s="92"/>
      <c r="WGH2" s="92"/>
      <c r="WGI2" s="92"/>
      <c r="WGJ2" s="92"/>
      <c r="WGK2" s="92"/>
      <c r="WGL2" s="92"/>
      <c r="WGM2" s="92"/>
      <c r="WGN2" s="92"/>
      <c r="WGO2" s="92"/>
      <c r="WGP2" s="92"/>
      <c r="WGQ2" s="92"/>
      <c r="WGR2" s="92"/>
      <c r="WGS2" s="92"/>
      <c r="WGT2" s="92"/>
      <c r="WGU2" s="92"/>
      <c r="WGV2" s="92"/>
      <c r="WGW2" s="92"/>
      <c r="WGX2" s="92"/>
      <c r="WGY2" s="92"/>
      <c r="WGZ2" s="92"/>
      <c r="WHA2" s="92"/>
      <c r="WHB2" s="92"/>
      <c r="WHC2" s="92"/>
      <c r="WHD2" s="92"/>
      <c r="WHE2" s="92"/>
      <c r="WHF2" s="92"/>
      <c r="WHG2" s="92"/>
      <c r="WHH2" s="92"/>
      <c r="WHI2" s="92"/>
      <c r="WHJ2" s="92"/>
      <c r="WHK2" s="92"/>
      <c r="WHL2" s="92"/>
      <c r="WHM2" s="92"/>
      <c r="WHN2" s="92"/>
      <c r="WHO2" s="92"/>
      <c r="WHP2" s="92"/>
      <c r="WHQ2" s="92"/>
      <c r="WHR2" s="92"/>
      <c r="WHS2" s="92"/>
      <c r="WHT2" s="92"/>
      <c r="WHU2" s="92"/>
      <c r="WHV2" s="92"/>
      <c r="WHW2" s="92"/>
      <c r="WHX2" s="92"/>
      <c r="WHY2" s="92"/>
      <c r="WHZ2" s="92"/>
      <c r="WIA2" s="92"/>
      <c r="WIB2" s="92"/>
      <c r="WIC2" s="92"/>
      <c r="WID2" s="92"/>
      <c r="WIE2" s="92"/>
      <c r="WIF2" s="92"/>
      <c r="WIG2" s="92"/>
      <c r="WIH2" s="92"/>
      <c r="WII2" s="92"/>
      <c r="WIJ2" s="92"/>
      <c r="WIK2" s="92"/>
      <c r="WIL2" s="92"/>
      <c r="WIM2" s="92"/>
      <c r="WIN2" s="92"/>
      <c r="WIO2" s="92"/>
      <c r="WIP2" s="92"/>
      <c r="WIQ2" s="92"/>
      <c r="WIR2" s="92"/>
      <c r="WIS2" s="92"/>
      <c r="WIT2" s="92"/>
      <c r="WIU2" s="92"/>
      <c r="WIV2" s="92"/>
      <c r="WIW2" s="92"/>
      <c r="WIX2" s="92"/>
      <c r="WIY2" s="92"/>
      <c r="WIZ2" s="92"/>
      <c r="WJA2" s="92"/>
      <c r="WJB2" s="92"/>
      <c r="WJC2" s="92"/>
      <c r="WJD2" s="92"/>
      <c r="WJE2" s="92"/>
      <c r="WJF2" s="92"/>
      <c r="WJG2" s="92"/>
      <c r="WJH2" s="92"/>
      <c r="WJI2" s="92"/>
      <c r="WJJ2" s="92"/>
      <c r="WJK2" s="92"/>
      <c r="WJL2" s="92"/>
      <c r="WJM2" s="92"/>
      <c r="WJN2" s="92"/>
      <c r="WJO2" s="92"/>
      <c r="WJP2" s="92"/>
      <c r="WJQ2" s="92"/>
      <c r="WJR2" s="92"/>
      <c r="WJS2" s="92"/>
      <c r="WJT2" s="92"/>
      <c r="WJU2" s="92"/>
      <c r="WJV2" s="92"/>
      <c r="WJW2" s="92"/>
      <c r="WJX2" s="92"/>
      <c r="WJY2" s="92"/>
      <c r="WJZ2" s="92"/>
      <c r="WKA2" s="92"/>
      <c r="WKB2" s="92"/>
      <c r="WKC2" s="92"/>
      <c r="WKD2" s="92"/>
      <c r="WKE2" s="92"/>
      <c r="WKF2" s="92"/>
      <c r="WKG2" s="92"/>
      <c r="WKH2" s="92"/>
      <c r="WKI2" s="92"/>
      <c r="WKJ2" s="92"/>
      <c r="WKK2" s="92"/>
      <c r="WKL2" s="92"/>
      <c r="WKM2" s="92"/>
      <c r="WKN2" s="92"/>
      <c r="WKO2" s="92"/>
      <c r="WKP2" s="92"/>
      <c r="WKQ2" s="92"/>
      <c r="WKR2" s="92"/>
      <c r="WKS2" s="92"/>
      <c r="WKT2" s="92"/>
      <c r="WKU2" s="92"/>
      <c r="WKV2" s="92"/>
      <c r="WKW2" s="92"/>
      <c r="WKX2" s="92"/>
      <c r="WKY2" s="92"/>
      <c r="WKZ2" s="92"/>
      <c r="WLA2" s="92"/>
      <c r="WLB2" s="92"/>
      <c r="WLC2" s="92"/>
      <c r="WLD2" s="92"/>
      <c r="WLE2" s="92"/>
      <c r="WLF2" s="92"/>
      <c r="WLG2" s="92"/>
      <c r="WLH2" s="92"/>
      <c r="WLI2" s="92"/>
      <c r="WLJ2" s="92"/>
      <c r="WLK2" s="92"/>
      <c r="WLL2" s="92"/>
      <c r="WLM2" s="92"/>
      <c r="WLN2" s="92"/>
      <c r="WLO2" s="92"/>
      <c r="WLP2" s="92"/>
      <c r="WLQ2" s="92"/>
      <c r="WLR2" s="92"/>
      <c r="WLS2" s="92"/>
      <c r="WLT2" s="92"/>
      <c r="WLU2" s="92"/>
      <c r="WLV2" s="92"/>
      <c r="WLW2" s="92"/>
      <c r="WLX2" s="92"/>
      <c r="WLY2" s="92"/>
      <c r="WLZ2" s="92"/>
      <c r="WMA2" s="92"/>
      <c r="WMB2" s="92"/>
      <c r="WMC2" s="92"/>
      <c r="WMD2" s="92"/>
      <c r="WME2" s="92"/>
      <c r="WMF2" s="92"/>
      <c r="WMG2" s="92"/>
      <c r="WMH2" s="92"/>
      <c r="WMI2" s="92"/>
      <c r="WMJ2" s="92"/>
      <c r="WMK2" s="92"/>
      <c r="WML2" s="92"/>
      <c r="WMM2" s="92"/>
      <c r="WMN2" s="92"/>
      <c r="WMO2" s="92"/>
      <c r="WMP2" s="92"/>
      <c r="WMQ2" s="92"/>
      <c r="WMR2" s="92"/>
      <c r="WMS2" s="92"/>
      <c r="WMT2" s="92"/>
      <c r="WMU2" s="92"/>
      <c r="WMV2" s="92"/>
      <c r="WMW2" s="92"/>
      <c r="WMX2" s="92"/>
      <c r="WMY2" s="92"/>
      <c r="WMZ2" s="92"/>
      <c r="WNA2" s="92"/>
      <c r="WNB2" s="92"/>
      <c r="WNC2" s="92"/>
      <c r="WND2" s="92"/>
      <c r="WNE2" s="92"/>
      <c r="WNF2" s="92"/>
      <c r="WNG2" s="92"/>
      <c r="WNH2" s="92"/>
      <c r="WNI2" s="92"/>
      <c r="WNJ2" s="92"/>
      <c r="WNK2" s="92"/>
      <c r="WNL2" s="92"/>
      <c r="WNM2" s="92"/>
      <c r="WNN2" s="92"/>
      <c r="WNO2" s="92"/>
      <c r="WNP2" s="92"/>
      <c r="WNQ2" s="92"/>
      <c r="WNR2" s="92"/>
      <c r="WNS2" s="92"/>
      <c r="WNT2" s="92"/>
      <c r="WNU2" s="92"/>
      <c r="WNV2" s="92"/>
      <c r="WNW2" s="92"/>
      <c r="WNX2" s="92"/>
      <c r="WNY2" s="92"/>
      <c r="WNZ2" s="92"/>
      <c r="WOA2" s="92"/>
      <c r="WOB2" s="92"/>
      <c r="WOC2" s="92"/>
      <c r="WOD2" s="92"/>
      <c r="WOE2" s="92"/>
      <c r="WOF2" s="92"/>
      <c r="WOG2" s="92"/>
      <c r="WOH2" s="92"/>
      <c r="WOI2" s="92"/>
      <c r="WOJ2" s="92"/>
      <c r="WOK2" s="92"/>
      <c r="WOL2" s="92"/>
      <c r="WOM2" s="92"/>
      <c r="WON2" s="92"/>
      <c r="WOO2" s="92"/>
      <c r="WOP2" s="92"/>
      <c r="WOQ2" s="92"/>
      <c r="WOR2" s="92"/>
      <c r="WOS2" s="92"/>
      <c r="WOT2" s="92"/>
      <c r="WOU2" s="92"/>
      <c r="WOV2" s="92"/>
      <c r="WOW2" s="92"/>
      <c r="WOX2" s="92"/>
      <c r="WOY2" s="92"/>
      <c r="WOZ2" s="92"/>
      <c r="WPA2" s="92"/>
      <c r="WPB2" s="92"/>
      <c r="WPC2" s="92"/>
      <c r="WPD2" s="92"/>
      <c r="WPE2" s="92"/>
      <c r="WPF2" s="92"/>
      <c r="WPG2" s="92"/>
      <c r="WPH2" s="92"/>
      <c r="WPI2" s="92"/>
      <c r="WPJ2" s="92"/>
      <c r="WPK2" s="92"/>
      <c r="WPL2" s="92"/>
      <c r="WPM2" s="92"/>
      <c r="WPN2" s="92"/>
      <c r="WPO2" s="92"/>
      <c r="WPP2" s="92"/>
      <c r="WPQ2" s="92"/>
      <c r="WPR2" s="92"/>
      <c r="WPS2" s="92"/>
      <c r="WPT2" s="92"/>
      <c r="WPU2" s="92"/>
      <c r="WPV2" s="92"/>
      <c r="WPW2" s="92"/>
      <c r="WPX2" s="92"/>
      <c r="WPY2" s="92"/>
      <c r="WPZ2" s="92"/>
      <c r="WQA2" s="92"/>
      <c r="WQB2" s="92"/>
      <c r="WQC2" s="92"/>
      <c r="WQD2" s="92"/>
      <c r="WQE2" s="92"/>
      <c r="WQF2" s="92"/>
      <c r="WQG2" s="92"/>
      <c r="WQH2" s="92"/>
      <c r="WQI2" s="92"/>
      <c r="WQJ2" s="92"/>
      <c r="WQK2" s="92"/>
      <c r="WQL2" s="92"/>
      <c r="WQM2" s="92"/>
      <c r="WQN2" s="92"/>
      <c r="WQO2" s="92"/>
      <c r="WQP2" s="92"/>
      <c r="WQQ2" s="92"/>
      <c r="WQR2" s="92"/>
      <c r="WQS2" s="92"/>
      <c r="WQT2" s="92"/>
      <c r="WQU2" s="92"/>
      <c r="WQV2" s="92"/>
      <c r="WQW2" s="92"/>
      <c r="WQX2" s="92"/>
      <c r="WQY2" s="92"/>
      <c r="WQZ2" s="92"/>
      <c r="WRA2" s="92"/>
      <c r="WRB2" s="92"/>
      <c r="WRC2" s="92"/>
      <c r="WRD2" s="92"/>
      <c r="WRE2" s="92"/>
      <c r="WRF2" s="92"/>
      <c r="WRG2" s="92"/>
      <c r="WRH2" s="92"/>
      <c r="WRI2" s="92"/>
      <c r="WRJ2" s="92"/>
      <c r="WRK2" s="92"/>
      <c r="WRL2" s="92"/>
      <c r="WRM2" s="92"/>
      <c r="WRN2" s="92"/>
      <c r="WRO2" s="92"/>
      <c r="WRP2" s="92"/>
      <c r="WRQ2" s="92"/>
      <c r="WRR2" s="92"/>
      <c r="WRS2" s="92"/>
      <c r="WRT2" s="92"/>
      <c r="WRU2" s="92"/>
      <c r="WRV2" s="92"/>
      <c r="WRW2" s="92"/>
      <c r="WRX2" s="92"/>
      <c r="WRY2" s="92"/>
      <c r="WRZ2" s="92"/>
      <c r="WSA2" s="92"/>
      <c r="WSB2" s="92"/>
      <c r="WSC2" s="92"/>
      <c r="WSD2" s="92"/>
      <c r="WSE2" s="92"/>
      <c r="WSF2" s="92"/>
      <c r="WSG2" s="92"/>
      <c r="WSH2" s="92"/>
      <c r="WSI2" s="92"/>
      <c r="WSJ2" s="92"/>
      <c r="WSK2" s="92"/>
      <c r="WSL2" s="92"/>
      <c r="WSM2" s="92"/>
      <c r="WSN2" s="92"/>
      <c r="WSO2" s="92"/>
      <c r="WSP2" s="92"/>
      <c r="WSQ2" s="92"/>
      <c r="WSR2" s="92"/>
      <c r="WSS2" s="92"/>
      <c r="WST2" s="92"/>
      <c r="WSU2" s="92"/>
      <c r="WSV2" s="92"/>
      <c r="WSW2" s="92"/>
      <c r="WSX2" s="92"/>
      <c r="WSY2" s="92"/>
      <c r="WSZ2" s="92"/>
      <c r="WTA2" s="92"/>
      <c r="WTB2" s="92"/>
      <c r="WTC2" s="92"/>
      <c r="WTD2" s="92"/>
      <c r="WTE2" s="92"/>
      <c r="WTF2" s="92"/>
      <c r="WTG2" s="92"/>
      <c r="WTH2" s="92"/>
      <c r="WTI2" s="92"/>
      <c r="WTJ2" s="92"/>
      <c r="WTK2" s="92"/>
      <c r="WTL2" s="92"/>
      <c r="WTM2" s="92"/>
      <c r="WTN2" s="92"/>
      <c r="WTO2" s="92"/>
      <c r="WTP2" s="92"/>
      <c r="WTQ2" s="92"/>
      <c r="WTR2" s="92"/>
      <c r="WTS2" s="92"/>
      <c r="WTT2" s="92"/>
      <c r="WTU2" s="92"/>
      <c r="WTV2" s="92"/>
      <c r="WTW2" s="92"/>
      <c r="WTX2" s="92"/>
      <c r="WTY2" s="92"/>
      <c r="WTZ2" s="92"/>
      <c r="WUA2" s="92"/>
      <c r="WUB2" s="92"/>
      <c r="WUC2" s="92"/>
      <c r="WUD2" s="92"/>
      <c r="WUE2" s="92"/>
      <c r="WUF2" s="92"/>
      <c r="WUG2" s="92"/>
      <c r="WUH2" s="92"/>
      <c r="WUI2" s="92"/>
      <c r="WUJ2" s="92"/>
      <c r="WUK2" s="92"/>
      <c r="WUL2" s="92"/>
      <c r="WUM2" s="92"/>
      <c r="WUN2" s="92"/>
      <c r="WUO2" s="92"/>
      <c r="WUP2" s="92"/>
      <c r="WUQ2" s="92"/>
      <c r="WUR2" s="92"/>
      <c r="WUS2" s="92"/>
      <c r="WUT2" s="92"/>
      <c r="WUU2" s="92"/>
      <c r="WUV2" s="92"/>
      <c r="WUW2" s="92"/>
      <c r="WUX2" s="92"/>
      <c r="WUY2" s="92"/>
      <c r="WUZ2" s="92"/>
      <c r="WVA2" s="92"/>
      <c r="WVB2" s="92"/>
      <c r="WVC2" s="92"/>
      <c r="WVD2" s="92"/>
      <c r="WVE2" s="92"/>
      <c r="WVF2" s="92"/>
      <c r="WVG2" s="92"/>
      <c r="WVH2" s="92"/>
      <c r="WVI2" s="92"/>
      <c r="WVJ2" s="92"/>
      <c r="WVK2" s="92"/>
      <c r="WVL2" s="92"/>
      <c r="WVM2" s="92"/>
      <c r="WVN2" s="92"/>
      <c r="WVO2" s="92"/>
      <c r="WVP2" s="92"/>
      <c r="WVQ2" s="92"/>
      <c r="WVR2" s="92"/>
      <c r="WVS2" s="92"/>
      <c r="WVT2" s="92"/>
      <c r="WVU2" s="92"/>
      <c r="WVV2" s="92"/>
      <c r="WVW2" s="92"/>
      <c r="WVX2" s="92"/>
      <c r="WVY2" s="92"/>
      <c r="WVZ2" s="92"/>
      <c r="WWA2" s="92"/>
      <c r="WWB2" s="92"/>
      <c r="WWC2" s="92"/>
      <c r="WWD2" s="92"/>
      <c r="WWE2" s="92"/>
      <c r="WWF2" s="92"/>
      <c r="WWG2" s="92"/>
      <c r="WWH2" s="92"/>
      <c r="WWI2" s="92"/>
      <c r="WWJ2" s="92"/>
      <c r="WWK2" s="92"/>
      <c r="WWL2" s="92"/>
      <c r="WWM2" s="92"/>
      <c r="WWN2" s="92"/>
      <c r="WWO2" s="92"/>
      <c r="WWP2" s="92"/>
      <c r="WWQ2" s="92"/>
      <c r="WWR2" s="92"/>
      <c r="WWS2" s="92"/>
      <c r="WWT2" s="92"/>
      <c r="WWU2" s="92"/>
      <c r="WWV2" s="92"/>
      <c r="WWW2" s="92"/>
      <c r="WWX2" s="92"/>
      <c r="WWY2" s="92"/>
      <c r="WWZ2" s="92"/>
      <c r="WXA2" s="92"/>
      <c r="WXB2" s="92"/>
      <c r="WXC2" s="92"/>
      <c r="WXD2" s="92"/>
      <c r="WXE2" s="92"/>
      <c r="WXF2" s="92"/>
      <c r="WXG2" s="92"/>
      <c r="WXH2" s="92"/>
      <c r="WXI2" s="92"/>
      <c r="WXJ2" s="92"/>
      <c r="WXK2" s="92"/>
      <c r="WXL2" s="92"/>
      <c r="WXM2" s="92"/>
      <c r="WXN2" s="92"/>
      <c r="WXO2" s="92"/>
      <c r="WXP2" s="92"/>
      <c r="WXQ2" s="92"/>
      <c r="WXR2" s="92"/>
      <c r="WXS2" s="92"/>
      <c r="WXT2" s="92"/>
      <c r="WXU2" s="92"/>
      <c r="WXV2" s="92"/>
      <c r="WXW2" s="92"/>
      <c r="WXX2" s="92"/>
      <c r="WXY2" s="92"/>
      <c r="WXZ2" s="92"/>
      <c r="WYA2" s="92"/>
      <c r="WYB2" s="92"/>
      <c r="WYC2" s="92"/>
      <c r="WYD2" s="92"/>
      <c r="WYE2" s="92"/>
      <c r="WYF2" s="92"/>
      <c r="WYG2" s="92"/>
      <c r="WYH2" s="92"/>
      <c r="WYI2" s="92"/>
      <c r="WYJ2" s="92"/>
      <c r="WYK2" s="92"/>
      <c r="WYL2" s="92"/>
      <c r="WYM2" s="92"/>
      <c r="WYN2" s="92"/>
      <c r="WYO2" s="92"/>
      <c r="WYP2" s="92"/>
      <c r="WYQ2" s="92"/>
      <c r="WYR2" s="92"/>
      <c r="WYS2" s="92"/>
      <c r="WYT2" s="92"/>
      <c r="WYU2" s="92"/>
      <c r="WYV2" s="92"/>
      <c r="WYW2" s="92"/>
      <c r="WYX2" s="92"/>
      <c r="WYY2" s="92"/>
      <c r="WYZ2" s="92"/>
      <c r="WZA2" s="92"/>
      <c r="WZB2" s="92"/>
      <c r="WZC2" s="92"/>
      <c r="WZD2" s="92"/>
      <c r="WZE2" s="92"/>
      <c r="WZF2" s="92"/>
      <c r="WZG2" s="92"/>
      <c r="WZH2" s="92"/>
      <c r="WZI2" s="92"/>
      <c r="WZJ2" s="92"/>
      <c r="WZK2" s="92"/>
      <c r="WZL2" s="92"/>
      <c r="WZM2" s="92"/>
      <c r="WZN2" s="92"/>
      <c r="WZO2" s="92"/>
      <c r="WZP2" s="92"/>
      <c r="WZQ2" s="92"/>
      <c r="WZR2" s="92"/>
      <c r="WZS2" s="92"/>
      <c r="WZT2" s="92"/>
      <c r="WZU2" s="92"/>
      <c r="WZV2" s="92"/>
      <c r="WZW2" s="92"/>
      <c r="WZX2" s="92"/>
      <c r="WZY2" s="92"/>
      <c r="WZZ2" s="92"/>
      <c r="XAA2" s="92"/>
      <c r="XAB2" s="92"/>
      <c r="XAC2" s="92"/>
      <c r="XAD2" s="92"/>
      <c r="XAE2" s="92"/>
      <c r="XAF2" s="92"/>
      <c r="XAG2" s="92"/>
      <c r="XAH2" s="92"/>
      <c r="XAI2" s="92"/>
      <c r="XAJ2" s="92"/>
      <c r="XAK2" s="92"/>
      <c r="XAL2" s="92"/>
      <c r="XAM2" s="92"/>
      <c r="XAN2" s="92"/>
      <c r="XAO2" s="92"/>
      <c r="XAP2" s="92"/>
      <c r="XAQ2" s="92"/>
      <c r="XAR2" s="92"/>
      <c r="XAS2" s="92"/>
      <c r="XAT2" s="92"/>
      <c r="XAU2" s="92"/>
      <c r="XAV2" s="92"/>
      <c r="XAW2" s="92"/>
      <c r="XAX2" s="92"/>
      <c r="XAY2" s="92"/>
      <c r="XAZ2" s="92"/>
      <c r="XBA2" s="92"/>
      <c r="XBB2" s="92"/>
      <c r="XBC2" s="92"/>
      <c r="XBD2" s="92"/>
      <c r="XBE2" s="92"/>
      <c r="XBF2" s="92"/>
      <c r="XBG2" s="92"/>
      <c r="XBH2" s="92"/>
      <c r="XBI2" s="92"/>
      <c r="XBJ2" s="92"/>
      <c r="XBK2" s="92"/>
      <c r="XBL2" s="92"/>
      <c r="XBM2" s="92"/>
      <c r="XBN2" s="92"/>
      <c r="XBO2" s="92"/>
      <c r="XBP2" s="92"/>
      <c r="XBQ2" s="92"/>
      <c r="XBR2" s="92"/>
      <c r="XBS2" s="92"/>
      <c r="XBT2" s="92"/>
      <c r="XBU2" s="92"/>
      <c r="XBV2" s="92"/>
      <c r="XBW2" s="92"/>
      <c r="XBX2" s="92"/>
      <c r="XBY2" s="92"/>
      <c r="XBZ2" s="92"/>
      <c r="XCA2" s="92"/>
      <c r="XCB2" s="92"/>
      <c r="XCC2" s="92"/>
      <c r="XCD2" s="92"/>
      <c r="XCE2" s="92"/>
      <c r="XCF2" s="92"/>
      <c r="XCG2" s="92"/>
      <c r="XCH2" s="92"/>
      <c r="XCI2" s="92"/>
      <c r="XCJ2" s="92"/>
      <c r="XCK2" s="92"/>
      <c r="XCL2" s="92"/>
      <c r="XCM2" s="92"/>
      <c r="XCN2" s="92"/>
      <c r="XCO2" s="92"/>
      <c r="XCP2" s="92"/>
      <c r="XCQ2" s="92"/>
      <c r="XCR2" s="92"/>
      <c r="XCS2" s="92"/>
      <c r="XCT2" s="92"/>
      <c r="XCU2" s="92"/>
      <c r="XCV2" s="92"/>
      <c r="XCW2" s="92"/>
      <c r="XCX2" s="92"/>
      <c r="XCY2" s="92"/>
      <c r="XCZ2" s="92"/>
      <c r="XDA2" s="92"/>
      <c r="XDB2" s="92"/>
      <c r="XDC2" s="92"/>
      <c r="XDD2" s="92"/>
      <c r="XDE2" s="92"/>
      <c r="XDF2" s="92"/>
      <c r="XDG2" s="92"/>
      <c r="XDH2" s="92"/>
      <c r="XDI2" s="92"/>
      <c r="XDJ2" s="92"/>
      <c r="XDK2" s="92"/>
      <c r="XDL2" s="92"/>
      <c r="XDM2" s="92"/>
      <c r="XDN2" s="92"/>
      <c r="XDO2" s="92"/>
      <c r="XDP2" s="92"/>
      <c r="XDQ2" s="92"/>
      <c r="XDR2" s="92"/>
      <c r="XDS2" s="92"/>
      <c r="XDT2" s="92"/>
      <c r="XDU2" s="92"/>
      <c r="XDV2" s="92"/>
      <c r="XDW2" s="92"/>
      <c r="XDX2" s="92"/>
      <c r="XDY2" s="92"/>
      <c r="XDZ2" s="92"/>
      <c r="XEA2" s="92"/>
      <c r="XEB2" s="92"/>
      <c r="XEC2" s="92"/>
      <c r="XED2" s="92"/>
      <c r="XEE2" s="92"/>
      <c r="XEF2" s="92"/>
      <c r="XEG2" s="92"/>
      <c r="XEH2" s="92"/>
      <c r="XEI2" s="92"/>
      <c r="XEJ2" s="92"/>
      <c r="XEK2" s="92"/>
      <c r="XEL2" s="92"/>
      <c r="XEM2" s="92"/>
      <c r="XEN2" s="92"/>
      <c r="XEO2" s="92"/>
      <c r="XEP2" s="92"/>
      <c r="XEQ2" s="92"/>
      <c r="XER2" s="92"/>
      <c r="XES2" s="92"/>
      <c r="XET2" s="92"/>
      <c r="XEU2" s="92"/>
      <c r="XEV2" s="92"/>
      <c r="XEW2" s="92"/>
      <c r="XEX2" s="92"/>
      <c r="XEY2" s="92"/>
      <c r="XEZ2" s="92"/>
      <c r="XFA2" s="92"/>
      <c r="XFB2" s="92"/>
      <c r="XFC2" s="92"/>
      <c r="XFD2" s="92"/>
    </row>
    <row r="4" spans="1:16384" s="75" customFormat="1" ht="63.75" x14ac:dyDescent="0.25">
      <c r="A4" s="81" t="s">
        <v>139</v>
      </c>
      <c r="B4" s="74" t="s">
        <v>140</v>
      </c>
      <c r="C4" s="74" t="s">
        <v>141</v>
      </c>
      <c r="D4" s="74" t="s">
        <v>168</v>
      </c>
      <c r="E4" s="74" t="s">
        <v>6</v>
      </c>
      <c r="F4" s="74" t="s">
        <v>142</v>
      </c>
      <c r="G4" s="74" t="s">
        <v>169</v>
      </c>
    </row>
    <row r="5" spans="1:16384" x14ac:dyDescent="0.25">
      <c r="A5" s="67" t="s">
        <v>113</v>
      </c>
      <c r="B5" s="68">
        <f>31+1</f>
        <v>32</v>
      </c>
      <c r="C5" s="68">
        <v>1612</v>
      </c>
      <c r="D5" s="68">
        <v>8499</v>
      </c>
      <c r="E5" s="82">
        <f>D5/C5</f>
        <v>5.2723325062034743</v>
      </c>
      <c r="F5" s="84">
        <f>C5/B5</f>
        <v>50.375</v>
      </c>
      <c r="G5" s="76">
        <f>D5/B5</f>
        <v>265.59375</v>
      </c>
    </row>
    <row r="6" spans="1:16384" x14ac:dyDescent="0.25">
      <c r="A6" s="67" t="s">
        <v>143</v>
      </c>
      <c r="B6" s="68">
        <v>22</v>
      </c>
      <c r="C6" s="68">
        <v>473</v>
      </c>
      <c r="D6" s="68">
        <v>3688.5</v>
      </c>
      <c r="E6" s="82">
        <f t="shared" ref="E6:E31" si="0">D6/C6</f>
        <v>7.7980972515856237</v>
      </c>
      <c r="F6" s="84">
        <f t="shared" ref="F6:F31" si="1">C6/B6</f>
        <v>21.5</v>
      </c>
      <c r="G6" s="76">
        <f t="shared" ref="G6:G31" si="2">D6/B6</f>
        <v>167.65909090909091</v>
      </c>
    </row>
    <row r="7" spans="1:16384" x14ac:dyDescent="0.25">
      <c r="A7" s="67" t="s">
        <v>144</v>
      </c>
      <c r="B7" s="68">
        <v>13</v>
      </c>
      <c r="C7" s="68">
        <v>482</v>
      </c>
      <c r="D7" s="68">
        <v>2380.6999999999998</v>
      </c>
      <c r="E7" s="82">
        <f t="shared" si="0"/>
        <v>4.9392116182572607</v>
      </c>
      <c r="F7" s="84">
        <f t="shared" si="1"/>
        <v>37.07692307692308</v>
      </c>
      <c r="G7" s="76">
        <f t="shared" si="2"/>
        <v>183.1307692307692</v>
      </c>
    </row>
    <row r="8" spans="1:16384" x14ac:dyDescent="0.25">
      <c r="A8" s="67" t="s">
        <v>145</v>
      </c>
      <c r="B8" s="68">
        <v>106</v>
      </c>
      <c r="C8" s="68">
        <v>3273</v>
      </c>
      <c r="D8" s="68">
        <v>79103.399999999994</v>
      </c>
      <c r="E8" s="82">
        <f t="shared" si="0"/>
        <v>24.168469294225478</v>
      </c>
      <c r="F8" s="84">
        <f t="shared" si="1"/>
        <v>30.877358490566039</v>
      </c>
      <c r="G8" s="76">
        <f t="shared" si="2"/>
        <v>746.25849056603772</v>
      </c>
    </row>
    <row r="9" spans="1:16384" x14ac:dyDescent="0.25">
      <c r="A9" s="67" t="s">
        <v>146</v>
      </c>
      <c r="B9" s="68">
        <f>91+1+1</f>
        <v>93</v>
      </c>
      <c r="C9" s="68">
        <f>3023+4</f>
        <v>3027</v>
      </c>
      <c r="D9" s="68">
        <f>36038.2+48</f>
        <v>36086.199999999997</v>
      </c>
      <c r="E9" s="82">
        <f t="shared" si="0"/>
        <v>11.921440370003303</v>
      </c>
      <c r="F9" s="84">
        <f t="shared" si="1"/>
        <v>32.548387096774192</v>
      </c>
      <c r="G9" s="76">
        <f t="shared" si="2"/>
        <v>388.02365591397847</v>
      </c>
    </row>
    <row r="10" spans="1:16384" x14ac:dyDescent="0.25">
      <c r="A10" s="67" t="s">
        <v>147</v>
      </c>
      <c r="B10" s="68">
        <f>23+1</f>
        <v>24</v>
      </c>
      <c r="C10" s="68">
        <f>694+7</f>
        <v>701</v>
      </c>
      <c r="D10" s="68">
        <f>5224.9+20.7</f>
        <v>5245.5999999999995</v>
      </c>
      <c r="E10" s="82">
        <f t="shared" si="0"/>
        <v>7.4830242510698994</v>
      </c>
      <c r="F10" s="84">
        <f t="shared" si="1"/>
        <v>29.208333333333332</v>
      </c>
      <c r="G10" s="76">
        <f t="shared" si="2"/>
        <v>218.56666666666663</v>
      </c>
    </row>
    <row r="11" spans="1:16384" x14ac:dyDescent="0.25">
      <c r="A11" s="67" t="s">
        <v>148</v>
      </c>
      <c r="B11" s="68">
        <v>20</v>
      </c>
      <c r="C11" s="68">
        <v>352</v>
      </c>
      <c r="D11" s="68">
        <v>4151.1000000000004</v>
      </c>
      <c r="E11" s="82">
        <f t="shared" si="0"/>
        <v>11.792897727272729</v>
      </c>
      <c r="F11" s="84">
        <f t="shared" si="1"/>
        <v>17.600000000000001</v>
      </c>
      <c r="G11" s="76">
        <f t="shared" si="2"/>
        <v>207.55500000000001</v>
      </c>
    </row>
    <row r="12" spans="1:16384" x14ac:dyDescent="0.25">
      <c r="A12" s="67" t="s">
        <v>149</v>
      </c>
      <c r="B12" s="68">
        <v>57</v>
      </c>
      <c r="C12" s="68">
        <v>1855</v>
      </c>
      <c r="D12" s="68">
        <v>16754.099999999999</v>
      </c>
      <c r="E12" s="82">
        <f t="shared" si="0"/>
        <v>9.0318598382749311</v>
      </c>
      <c r="F12" s="84">
        <f t="shared" si="1"/>
        <v>32.543859649122808</v>
      </c>
      <c r="G12" s="76">
        <f t="shared" si="2"/>
        <v>293.93157894736839</v>
      </c>
    </row>
    <row r="13" spans="1:16384" x14ac:dyDescent="0.25">
      <c r="A13" s="67" t="s">
        <v>150</v>
      </c>
      <c r="B13" s="68">
        <v>19</v>
      </c>
      <c r="C13" s="68">
        <v>871</v>
      </c>
      <c r="D13" s="68">
        <v>5926.1</v>
      </c>
      <c r="E13" s="82">
        <f t="shared" si="0"/>
        <v>6.8037887485648687</v>
      </c>
      <c r="F13" s="84">
        <f t="shared" si="1"/>
        <v>45.842105263157897</v>
      </c>
      <c r="G13" s="76">
        <f t="shared" si="2"/>
        <v>311.90000000000003</v>
      </c>
    </row>
    <row r="14" spans="1:16384" x14ac:dyDescent="0.25">
      <c r="A14" s="67" t="s">
        <v>151</v>
      </c>
      <c r="B14" s="68">
        <v>662</v>
      </c>
      <c r="C14" s="69">
        <f>21732+1</f>
        <v>21733</v>
      </c>
      <c r="D14" s="70">
        <f>953837.8+502.5</f>
        <v>954340.3</v>
      </c>
      <c r="E14" s="82">
        <f t="shared" si="0"/>
        <v>43.912036994432434</v>
      </c>
      <c r="F14" s="84">
        <f t="shared" si="1"/>
        <v>32.829305135951664</v>
      </c>
      <c r="G14" s="76">
        <f t="shared" si="2"/>
        <v>1441.60166163142</v>
      </c>
    </row>
    <row r="15" spans="1:16384" x14ac:dyDescent="0.25">
      <c r="A15" s="67" t="s">
        <v>152</v>
      </c>
      <c r="B15" s="68">
        <v>14</v>
      </c>
      <c r="C15" s="68">
        <v>376</v>
      </c>
      <c r="D15" s="68">
        <v>2909.1</v>
      </c>
      <c r="E15" s="82">
        <f t="shared" si="0"/>
        <v>7.7369680851063825</v>
      </c>
      <c r="F15" s="84">
        <f t="shared" si="1"/>
        <v>26.857142857142858</v>
      </c>
      <c r="G15" s="76">
        <f t="shared" si="2"/>
        <v>207.79285714285714</v>
      </c>
    </row>
    <row r="16" spans="1:16384" x14ac:dyDescent="0.25">
      <c r="A16" s="67" t="s">
        <v>153</v>
      </c>
      <c r="B16" s="68">
        <v>36</v>
      </c>
      <c r="C16" s="68">
        <v>1030</v>
      </c>
      <c r="D16" s="68">
        <v>7049.6</v>
      </c>
      <c r="E16" s="82">
        <f t="shared" si="0"/>
        <v>6.8442718446601942</v>
      </c>
      <c r="F16" s="84">
        <f t="shared" si="1"/>
        <v>28.611111111111111</v>
      </c>
      <c r="G16" s="76">
        <f t="shared" si="2"/>
        <v>195.82222222222222</v>
      </c>
    </row>
    <row r="17" spans="1:7" x14ac:dyDescent="0.25">
      <c r="A17" s="67" t="s">
        <v>154</v>
      </c>
      <c r="B17" s="68">
        <v>64</v>
      </c>
      <c r="C17" s="68">
        <v>3289</v>
      </c>
      <c r="D17" s="68">
        <v>28709</v>
      </c>
      <c r="E17" s="82">
        <f t="shared" si="0"/>
        <v>8.7287929461842513</v>
      </c>
      <c r="F17" s="84">
        <f t="shared" si="1"/>
        <v>51.390625</v>
      </c>
      <c r="G17" s="76">
        <f t="shared" si="2"/>
        <v>448.578125</v>
      </c>
    </row>
    <row r="18" spans="1:7" x14ac:dyDescent="0.25">
      <c r="A18" s="67" t="s">
        <v>155</v>
      </c>
      <c r="B18" s="68">
        <v>29</v>
      </c>
      <c r="C18" s="68">
        <v>411</v>
      </c>
      <c r="D18" s="68">
        <v>3842.5</v>
      </c>
      <c r="E18" s="82">
        <f t="shared" si="0"/>
        <v>9.3491484184914846</v>
      </c>
      <c r="F18" s="84">
        <f t="shared" si="1"/>
        <v>14.172413793103448</v>
      </c>
      <c r="G18" s="76">
        <f t="shared" si="2"/>
        <v>132.5</v>
      </c>
    </row>
    <row r="19" spans="1:7" x14ac:dyDescent="0.25">
      <c r="A19" s="67" t="s">
        <v>156</v>
      </c>
      <c r="B19" s="68">
        <f>71+3</f>
        <v>74</v>
      </c>
      <c r="C19" s="68">
        <v>1450</v>
      </c>
      <c r="D19" s="68">
        <v>25205.5</v>
      </c>
      <c r="E19" s="82">
        <f t="shared" si="0"/>
        <v>17.383103448275861</v>
      </c>
      <c r="F19" s="84">
        <f t="shared" si="1"/>
        <v>19.594594594594593</v>
      </c>
      <c r="G19" s="76">
        <f t="shared" si="2"/>
        <v>340.61486486486484</v>
      </c>
    </row>
    <row r="20" spans="1:7" x14ac:dyDescent="0.25">
      <c r="A20" s="67" t="s">
        <v>157</v>
      </c>
      <c r="B20" s="68">
        <v>36</v>
      </c>
      <c r="C20" s="68">
        <v>754</v>
      </c>
      <c r="D20" s="68">
        <v>5448.2</v>
      </c>
      <c r="E20" s="82">
        <f t="shared" si="0"/>
        <v>7.2257294429708221</v>
      </c>
      <c r="F20" s="84">
        <f t="shared" si="1"/>
        <v>20.944444444444443</v>
      </c>
      <c r="G20" s="76">
        <f t="shared" si="2"/>
        <v>151.33888888888887</v>
      </c>
    </row>
    <row r="21" spans="1:7" x14ac:dyDescent="0.25">
      <c r="A21" s="67" t="s">
        <v>158</v>
      </c>
      <c r="B21" s="68">
        <v>28</v>
      </c>
      <c r="C21" s="68">
        <v>1559</v>
      </c>
      <c r="D21" s="68">
        <v>4664</v>
      </c>
      <c r="E21" s="82">
        <f t="shared" si="0"/>
        <v>2.991661321359846</v>
      </c>
      <c r="F21" s="84">
        <f t="shared" si="1"/>
        <v>55.678571428571431</v>
      </c>
      <c r="G21" s="76">
        <f t="shared" si="2"/>
        <v>166.57142857142858</v>
      </c>
    </row>
    <row r="22" spans="1:7" x14ac:dyDescent="0.25">
      <c r="A22" s="67" t="s">
        <v>132</v>
      </c>
      <c r="B22" s="68">
        <v>13</v>
      </c>
      <c r="C22" s="68">
        <v>651</v>
      </c>
      <c r="D22" s="68">
        <v>4217</v>
      </c>
      <c r="E22" s="82">
        <f t="shared" si="0"/>
        <v>6.4777265745007684</v>
      </c>
      <c r="F22" s="84">
        <f t="shared" si="1"/>
        <v>50.07692307692308</v>
      </c>
      <c r="G22" s="76">
        <f t="shared" si="2"/>
        <v>324.38461538461536</v>
      </c>
    </row>
    <row r="23" spans="1:7" x14ac:dyDescent="0.25">
      <c r="A23" s="67" t="s">
        <v>159</v>
      </c>
      <c r="B23" s="68">
        <v>29</v>
      </c>
      <c r="C23" s="68">
        <v>476</v>
      </c>
      <c r="D23" s="68">
        <v>3641.4</v>
      </c>
      <c r="E23" s="82">
        <f t="shared" si="0"/>
        <v>7.65</v>
      </c>
      <c r="F23" s="84">
        <f t="shared" si="1"/>
        <v>16.413793103448278</v>
      </c>
      <c r="G23" s="76">
        <f t="shared" si="2"/>
        <v>125.56551724137931</v>
      </c>
    </row>
    <row r="24" spans="1:7" x14ac:dyDescent="0.25">
      <c r="A24" s="67" t="s">
        <v>160</v>
      </c>
      <c r="B24" s="68">
        <v>12</v>
      </c>
      <c r="C24" s="68">
        <v>370</v>
      </c>
      <c r="D24" s="68">
        <v>2611.1</v>
      </c>
      <c r="E24" s="82">
        <f t="shared" si="0"/>
        <v>7.0570270270270266</v>
      </c>
      <c r="F24" s="84">
        <f t="shared" si="1"/>
        <v>30.833333333333332</v>
      </c>
      <c r="G24" s="76">
        <f t="shared" si="2"/>
        <v>217.59166666666667</v>
      </c>
    </row>
    <row r="25" spans="1:7" x14ac:dyDescent="0.25">
      <c r="A25" s="67" t="s">
        <v>161</v>
      </c>
      <c r="B25" s="68">
        <v>119</v>
      </c>
      <c r="C25" s="68">
        <v>2750</v>
      </c>
      <c r="D25" s="68">
        <v>40814.699999999997</v>
      </c>
      <c r="E25" s="82">
        <f t="shared" si="0"/>
        <v>14.84170909090909</v>
      </c>
      <c r="F25" s="84">
        <f t="shared" si="1"/>
        <v>23.109243697478991</v>
      </c>
      <c r="G25" s="76">
        <f t="shared" si="2"/>
        <v>342.98067226890754</v>
      </c>
    </row>
    <row r="26" spans="1:7" x14ac:dyDescent="0.25">
      <c r="A26" s="67" t="s">
        <v>162</v>
      </c>
      <c r="B26" s="68">
        <f>19+1</f>
        <v>20</v>
      </c>
      <c r="C26" s="68">
        <v>826</v>
      </c>
      <c r="D26" s="68">
        <v>6087.3</v>
      </c>
      <c r="E26" s="82">
        <f t="shared" si="0"/>
        <v>7.369612590799032</v>
      </c>
      <c r="F26" s="84">
        <f t="shared" si="1"/>
        <v>41.3</v>
      </c>
      <c r="G26" s="76">
        <f t="shared" si="2"/>
        <v>304.36500000000001</v>
      </c>
    </row>
    <row r="27" spans="1:7" x14ac:dyDescent="0.25">
      <c r="A27" s="67" t="s">
        <v>163</v>
      </c>
      <c r="B27" s="68">
        <f>21+1</f>
        <v>22</v>
      </c>
      <c r="C27" s="68">
        <v>469</v>
      </c>
      <c r="D27" s="68">
        <v>4233.2</v>
      </c>
      <c r="E27" s="82">
        <f t="shared" si="0"/>
        <v>9.0260127931769727</v>
      </c>
      <c r="F27" s="84">
        <f t="shared" si="1"/>
        <v>21.318181818181817</v>
      </c>
      <c r="G27" s="76">
        <f t="shared" si="2"/>
        <v>192.41818181818181</v>
      </c>
    </row>
    <row r="28" spans="1:7" x14ac:dyDescent="0.25">
      <c r="A28" s="67" t="s">
        <v>164</v>
      </c>
      <c r="B28" s="68">
        <v>38</v>
      </c>
      <c r="C28" s="68">
        <v>591</v>
      </c>
      <c r="D28" s="68">
        <v>5231.7</v>
      </c>
      <c r="E28" s="82">
        <f t="shared" si="0"/>
        <v>8.8522842639593904</v>
      </c>
      <c r="F28" s="84">
        <f t="shared" si="1"/>
        <v>15.552631578947368</v>
      </c>
      <c r="G28" s="76">
        <f t="shared" si="2"/>
        <v>137.67631578947368</v>
      </c>
    </row>
    <row r="29" spans="1:7" x14ac:dyDescent="0.25">
      <c r="A29" s="67" t="s">
        <v>165</v>
      </c>
      <c r="B29" s="68">
        <v>11</v>
      </c>
      <c r="C29" s="68">
        <v>326</v>
      </c>
      <c r="D29" s="68">
        <v>2312.1</v>
      </c>
      <c r="E29" s="82">
        <f t="shared" si="0"/>
        <v>7.0923312883435576</v>
      </c>
      <c r="F29" s="84">
        <f t="shared" si="1"/>
        <v>29.636363636363637</v>
      </c>
      <c r="G29" s="76">
        <f t="shared" si="2"/>
        <v>210.19090909090909</v>
      </c>
    </row>
    <row r="30" spans="1:7" x14ac:dyDescent="0.25">
      <c r="A30" s="67" t="s">
        <v>166</v>
      </c>
      <c r="B30" s="68">
        <v>16</v>
      </c>
      <c r="C30" s="68">
        <v>418</v>
      </c>
      <c r="D30" s="68">
        <v>3675.1</v>
      </c>
      <c r="E30" s="82">
        <f t="shared" si="0"/>
        <v>8.7921052631578949</v>
      </c>
      <c r="F30" s="84">
        <f t="shared" si="1"/>
        <v>26.125</v>
      </c>
      <c r="G30" s="76">
        <f t="shared" si="2"/>
        <v>229.69374999999999</v>
      </c>
    </row>
    <row r="31" spans="1:7" x14ac:dyDescent="0.25">
      <c r="A31" s="71" t="s">
        <v>167</v>
      </c>
      <c r="B31" s="72">
        <f>SUM(B5:B30)</f>
        <v>1609</v>
      </c>
      <c r="C31" s="72">
        <f>SUM(C5:C30)</f>
        <v>50125</v>
      </c>
      <c r="D31" s="73">
        <f>SUM(D5:D30)</f>
        <v>1266826.5000000002</v>
      </c>
      <c r="E31" s="83">
        <f t="shared" si="0"/>
        <v>25.273346633416462</v>
      </c>
      <c r="F31" s="85">
        <f t="shared" si="1"/>
        <v>31.15288999378496</v>
      </c>
      <c r="G31" s="77">
        <f t="shared" si="2"/>
        <v>787.33778744561857</v>
      </c>
    </row>
  </sheetData>
  <mergeCells count="2342">
    <mergeCell ref="A1:G1"/>
    <mergeCell ref="A2:G2"/>
    <mergeCell ref="XEF2:XEL2"/>
    <mergeCell ref="XEM2:XES2"/>
    <mergeCell ref="XET2:XEZ2"/>
    <mergeCell ref="XFA2:XFD2"/>
    <mergeCell ref="XCW2:XDC2"/>
    <mergeCell ref="XDD2:XDJ2"/>
    <mergeCell ref="XDK2:XDQ2"/>
    <mergeCell ref="XDR2:XDX2"/>
    <mergeCell ref="XDY2:XEE2"/>
    <mergeCell ref="XBN2:XBT2"/>
    <mergeCell ref="XBU2:XCA2"/>
    <mergeCell ref="XCB2:XCH2"/>
    <mergeCell ref="XCI2:XCO2"/>
    <mergeCell ref="XCP2:XCV2"/>
    <mergeCell ref="XAE2:XAK2"/>
    <mergeCell ref="XAL2:XAR2"/>
    <mergeCell ref="XAS2:XAY2"/>
    <mergeCell ref="XAZ2:XBF2"/>
    <mergeCell ref="XBG2:XBM2"/>
    <mergeCell ref="WYV2:WZB2"/>
    <mergeCell ref="WZC2:WZI2"/>
    <mergeCell ref="WZJ2:WZP2"/>
    <mergeCell ref="WZQ2:WZW2"/>
    <mergeCell ref="WZX2:XAD2"/>
    <mergeCell ref="WXM2:WXS2"/>
    <mergeCell ref="WXT2:WXZ2"/>
    <mergeCell ref="WYA2:WYG2"/>
    <mergeCell ref="WYH2:WYN2"/>
    <mergeCell ref="WYO2:WYU2"/>
    <mergeCell ref="WWD2:WWJ2"/>
    <mergeCell ref="WWK2:WWQ2"/>
    <mergeCell ref="WWR2:WWX2"/>
    <mergeCell ref="WWY2:WXE2"/>
    <mergeCell ref="WXF2:WXL2"/>
    <mergeCell ref="WUU2:WVA2"/>
    <mergeCell ref="WVB2:WVH2"/>
    <mergeCell ref="WVI2:WVO2"/>
    <mergeCell ref="WVP2:WVV2"/>
    <mergeCell ref="WVW2:WWC2"/>
    <mergeCell ref="WTL2:WTR2"/>
    <mergeCell ref="WTS2:WTY2"/>
    <mergeCell ref="WTZ2:WUF2"/>
    <mergeCell ref="WUG2:WUM2"/>
    <mergeCell ref="WUN2:WUT2"/>
    <mergeCell ref="WSC2:WSI2"/>
    <mergeCell ref="WSJ2:WSP2"/>
    <mergeCell ref="WSQ2:WSW2"/>
    <mergeCell ref="WSX2:WTD2"/>
    <mergeCell ref="WTE2:WTK2"/>
    <mergeCell ref="WQT2:WQZ2"/>
    <mergeCell ref="WRA2:WRG2"/>
    <mergeCell ref="WRH2:WRN2"/>
    <mergeCell ref="WRO2:WRU2"/>
    <mergeCell ref="WRV2:WSB2"/>
    <mergeCell ref="WPK2:WPQ2"/>
    <mergeCell ref="WPR2:WPX2"/>
    <mergeCell ref="WPY2:WQE2"/>
    <mergeCell ref="WQF2:WQL2"/>
    <mergeCell ref="WQM2:WQS2"/>
    <mergeCell ref="WOB2:WOH2"/>
    <mergeCell ref="WOI2:WOO2"/>
    <mergeCell ref="WOP2:WOV2"/>
    <mergeCell ref="WOW2:WPC2"/>
    <mergeCell ref="WPD2:WPJ2"/>
    <mergeCell ref="WMS2:WMY2"/>
    <mergeCell ref="WMZ2:WNF2"/>
    <mergeCell ref="WNG2:WNM2"/>
    <mergeCell ref="WNN2:WNT2"/>
    <mergeCell ref="WNU2:WOA2"/>
    <mergeCell ref="WLJ2:WLP2"/>
    <mergeCell ref="WLQ2:WLW2"/>
    <mergeCell ref="WLX2:WMD2"/>
    <mergeCell ref="WME2:WMK2"/>
    <mergeCell ref="WML2:WMR2"/>
    <mergeCell ref="WKA2:WKG2"/>
    <mergeCell ref="WKH2:WKN2"/>
    <mergeCell ref="WKO2:WKU2"/>
    <mergeCell ref="WKV2:WLB2"/>
    <mergeCell ref="WLC2:WLI2"/>
    <mergeCell ref="WIR2:WIX2"/>
    <mergeCell ref="WIY2:WJE2"/>
    <mergeCell ref="WJF2:WJL2"/>
    <mergeCell ref="WJM2:WJS2"/>
    <mergeCell ref="WJT2:WJZ2"/>
    <mergeCell ref="WHI2:WHO2"/>
    <mergeCell ref="WHP2:WHV2"/>
    <mergeCell ref="WHW2:WIC2"/>
    <mergeCell ref="WID2:WIJ2"/>
    <mergeCell ref="WIK2:WIQ2"/>
    <mergeCell ref="WFZ2:WGF2"/>
    <mergeCell ref="WGG2:WGM2"/>
    <mergeCell ref="WGN2:WGT2"/>
    <mergeCell ref="WGU2:WHA2"/>
    <mergeCell ref="WHB2:WHH2"/>
    <mergeCell ref="WEQ2:WEW2"/>
    <mergeCell ref="WEX2:WFD2"/>
    <mergeCell ref="WFE2:WFK2"/>
    <mergeCell ref="WFL2:WFR2"/>
    <mergeCell ref="WFS2:WFY2"/>
    <mergeCell ref="WDH2:WDN2"/>
    <mergeCell ref="WDO2:WDU2"/>
    <mergeCell ref="WDV2:WEB2"/>
    <mergeCell ref="WEC2:WEI2"/>
    <mergeCell ref="WEJ2:WEP2"/>
    <mergeCell ref="WBY2:WCE2"/>
    <mergeCell ref="WCF2:WCL2"/>
    <mergeCell ref="WCM2:WCS2"/>
    <mergeCell ref="WCT2:WCZ2"/>
    <mergeCell ref="WDA2:WDG2"/>
    <mergeCell ref="WAP2:WAV2"/>
    <mergeCell ref="WAW2:WBC2"/>
    <mergeCell ref="WBD2:WBJ2"/>
    <mergeCell ref="WBK2:WBQ2"/>
    <mergeCell ref="WBR2:WBX2"/>
    <mergeCell ref="VZG2:VZM2"/>
    <mergeCell ref="VZN2:VZT2"/>
    <mergeCell ref="VZU2:WAA2"/>
    <mergeCell ref="WAB2:WAH2"/>
    <mergeCell ref="WAI2:WAO2"/>
    <mergeCell ref="VXX2:VYD2"/>
    <mergeCell ref="VYE2:VYK2"/>
    <mergeCell ref="VYL2:VYR2"/>
    <mergeCell ref="VYS2:VYY2"/>
    <mergeCell ref="VYZ2:VZF2"/>
    <mergeCell ref="VWO2:VWU2"/>
    <mergeCell ref="VWV2:VXB2"/>
    <mergeCell ref="VXC2:VXI2"/>
    <mergeCell ref="VXJ2:VXP2"/>
    <mergeCell ref="VXQ2:VXW2"/>
    <mergeCell ref="VVF2:VVL2"/>
    <mergeCell ref="VVM2:VVS2"/>
    <mergeCell ref="VVT2:VVZ2"/>
    <mergeCell ref="VWA2:VWG2"/>
    <mergeCell ref="VWH2:VWN2"/>
    <mergeCell ref="VTW2:VUC2"/>
    <mergeCell ref="VUD2:VUJ2"/>
    <mergeCell ref="VUK2:VUQ2"/>
    <mergeCell ref="VUR2:VUX2"/>
    <mergeCell ref="VUY2:VVE2"/>
    <mergeCell ref="VSN2:VST2"/>
    <mergeCell ref="VSU2:VTA2"/>
    <mergeCell ref="VTB2:VTH2"/>
    <mergeCell ref="VTI2:VTO2"/>
    <mergeCell ref="VTP2:VTV2"/>
    <mergeCell ref="VRE2:VRK2"/>
    <mergeCell ref="VRL2:VRR2"/>
    <mergeCell ref="VRS2:VRY2"/>
    <mergeCell ref="VRZ2:VSF2"/>
    <mergeCell ref="VSG2:VSM2"/>
    <mergeCell ref="VPV2:VQB2"/>
    <mergeCell ref="VQC2:VQI2"/>
    <mergeCell ref="VQJ2:VQP2"/>
    <mergeCell ref="VQQ2:VQW2"/>
    <mergeCell ref="VQX2:VRD2"/>
    <mergeCell ref="VOM2:VOS2"/>
    <mergeCell ref="VOT2:VOZ2"/>
    <mergeCell ref="VPA2:VPG2"/>
    <mergeCell ref="VPH2:VPN2"/>
    <mergeCell ref="VPO2:VPU2"/>
    <mergeCell ref="VND2:VNJ2"/>
    <mergeCell ref="VNK2:VNQ2"/>
    <mergeCell ref="VNR2:VNX2"/>
    <mergeCell ref="VNY2:VOE2"/>
    <mergeCell ref="VOF2:VOL2"/>
    <mergeCell ref="VLU2:VMA2"/>
    <mergeCell ref="VMB2:VMH2"/>
    <mergeCell ref="VMI2:VMO2"/>
    <mergeCell ref="VMP2:VMV2"/>
    <mergeCell ref="VMW2:VNC2"/>
    <mergeCell ref="VKL2:VKR2"/>
    <mergeCell ref="VKS2:VKY2"/>
    <mergeCell ref="VKZ2:VLF2"/>
    <mergeCell ref="VLG2:VLM2"/>
    <mergeCell ref="VLN2:VLT2"/>
    <mergeCell ref="VJC2:VJI2"/>
    <mergeCell ref="VJJ2:VJP2"/>
    <mergeCell ref="VJQ2:VJW2"/>
    <mergeCell ref="VJX2:VKD2"/>
    <mergeCell ref="VKE2:VKK2"/>
    <mergeCell ref="VHT2:VHZ2"/>
    <mergeCell ref="VIA2:VIG2"/>
    <mergeCell ref="VIH2:VIN2"/>
    <mergeCell ref="VIO2:VIU2"/>
    <mergeCell ref="VIV2:VJB2"/>
    <mergeCell ref="VGK2:VGQ2"/>
    <mergeCell ref="VGR2:VGX2"/>
    <mergeCell ref="VGY2:VHE2"/>
    <mergeCell ref="VHF2:VHL2"/>
    <mergeCell ref="VHM2:VHS2"/>
    <mergeCell ref="VFB2:VFH2"/>
    <mergeCell ref="VFI2:VFO2"/>
    <mergeCell ref="VFP2:VFV2"/>
    <mergeCell ref="VFW2:VGC2"/>
    <mergeCell ref="VGD2:VGJ2"/>
    <mergeCell ref="VDS2:VDY2"/>
    <mergeCell ref="VDZ2:VEF2"/>
    <mergeCell ref="VEG2:VEM2"/>
    <mergeCell ref="VEN2:VET2"/>
    <mergeCell ref="VEU2:VFA2"/>
    <mergeCell ref="VCJ2:VCP2"/>
    <mergeCell ref="VCQ2:VCW2"/>
    <mergeCell ref="VCX2:VDD2"/>
    <mergeCell ref="VDE2:VDK2"/>
    <mergeCell ref="VDL2:VDR2"/>
    <mergeCell ref="VBA2:VBG2"/>
    <mergeCell ref="VBH2:VBN2"/>
    <mergeCell ref="VBO2:VBU2"/>
    <mergeCell ref="VBV2:VCB2"/>
    <mergeCell ref="VCC2:VCI2"/>
    <mergeCell ref="UZR2:UZX2"/>
    <mergeCell ref="UZY2:VAE2"/>
    <mergeCell ref="VAF2:VAL2"/>
    <mergeCell ref="VAM2:VAS2"/>
    <mergeCell ref="VAT2:VAZ2"/>
    <mergeCell ref="UYI2:UYO2"/>
    <mergeCell ref="UYP2:UYV2"/>
    <mergeCell ref="UYW2:UZC2"/>
    <mergeCell ref="UZD2:UZJ2"/>
    <mergeCell ref="UZK2:UZQ2"/>
    <mergeCell ref="UWZ2:UXF2"/>
    <mergeCell ref="UXG2:UXM2"/>
    <mergeCell ref="UXN2:UXT2"/>
    <mergeCell ref="UXU2:UYA2"/>
    <mergeCell ref="UYB2:UYH2"/>
    <mergeCell ref="UVQ2:UVW2"/>
    <mergeCell ref="UVX2:UWD2"/>
    <mergeCell ref="UWE2:UWK2"/>
    <mergeCell ref="UWL2:UWR2"/>
    <mergeCell ref="UWS2:UWY2"/>
    <mergeCell ref="UUH2:UUN2"/>
    <mergeCell ref="UUO2:UUU2"/>
    <mergeCell ref="UUV2:UVB2"/>
    <mergeCell ref="UVC2:UVI2"/>
    <mergeCell ref="UVJ2:UVP2"/>
    <mergeCell ref="USY2:UTE2"/>
    <mergeCell ref="UTF2:UTL2"/>
    <mergeCell ref="UTM2:UTS2"/>
    <mergeCell ref="UTT2:UTZ2"/>
    <mergeCell ref="UUA2:UUG2"/>
    <mergeCell ref="URP2:URV2"/>
    <mergeCell ref="URW2:USC2"/>
    <mergeCell ref="USD2:USJ2"/>
    <mergeCell ref="USK2:USQ2"/>
    <mergeCell ref="USR2:USX2"/>
    <mergeCell ref="UQG2:UQM2"/>
    <mergeCell ref="UQN2:UQT2"/>
    <mergeCell ref="UQU2:URA2"/>
    <mergeCell ref="URB2:URH2"/>
    <mergeCell ref="URI2:URO2"/>
    <mergeCell ref="UOX2:UPD2"/>
    <mergeCell ref="UPE2:UPK2"/>
    <mergeCell ref="UPL2:UPR2"/>
    <mergeCell ref="UPS2:UPY2"/>
    <mergeCell ref="UPZ2:UQF2"/>
    <mergeCell ref="UNO2:UNU2"/>
    <mergeCell ref="UNV2:UOB2"/>
    <mergeCell ref="UOC2:UOI2"/>
    <mergeCell ref="UOJ2:UOP2"/>
    <mergeCell ref="UOQ2:UOW2"/>
    <mergeCell ref="UMF2:UML2"/>
    <mergeCell ref="UMM2:UMS2"/>
    <mergeCell ref="UMT2:UMZ2"/>
    <mergeCell ref="UNA2:UNG2"/>
    <mergeCell ref="UNH2:UNN2"/>
    <mergeCell ref="UKW2:ULC2"/>
    <mergeCell ref="ULD2:ULJ2"/>
    <mergeCell ref="ULK2:ULQ2"/>
    <mergeCell ref="ULR2:ULX2"/>
    <mergeCell ref="ULY2:UME2"/>
    <mergeCell ref="UJN2:UJT2"/>
    <mergeCell ref="UJU2:UKA2"/>
    <mergeCell ref="UKB2:UKH2"/>
    <mergeCell ref="UKI2:UKO2"/>
    <mergeCell ref="UKP2:UKV2"/>
    <mergeCell ref="UIE2:UIK2"/>
    <mergeCell ref="UIL2:UIR2"/>
    <mergeCell ref="UIS2:UIY2"/>
    <mergeCell ref="UIZ2:UJF2"/>
    <mergeCell ref="UJG2:UJM2"/>
    <mergeCell ref="UGV2:UHB2"/>
    <mergeCell ref="UHC2:UHI2"/>
    <mergeCell ref="UHJ2:UHP2"/>
    <mergeCell ref="UHQ2:UHW2"/>
    <mergeCell ref="UHX2:UID2"/>
    <mergeCell ref="UFM2:UFS2"/>
    <mergeCell ref="UFT2:UFZ2"/>
    <mergeCell ref="UGA2:UGG2"/>
    <mergeCell ref="UGH2:UGN2"/>
    <mergeCell ref="UGO2:UGU2"/>
    <mergeCell ref="UED2:UEJ2"/>
    <mergeCell ref="UEK2:UEQ2"/>
    <mergeCell ref="UER2:UEX2"/>
    <mergeCell ref="UEY2:UFE2"/>
    <mergeCell ref="UFF2:UFL2"/>
    <mergeCell ref="UCU2:UDA2"/>
    <mergeCell ref="UDB2:UDH2"/>
    <mergeCell ref="UDI2:UDO2"/>
    <mergeCell ref="UDP2:UDV2"/>
    <mergeCell ref="UDW2:UEC2"/>
    <mergeCell ref="UBL2:UBR2"/>
    <mergeCell ref="UBS2:UBY2"/>
    <mergeCell ref="UBZ2:UCF2"/>
    <mergeCell ref="UCG2:UCM2"/>
    <mergeCell ref="UCN2:UCT2"/>
    <mergeCell ref="UAC2:UAI2"/>
    <mergeCell ref="UAJ2:UAP2"/>
    <mergeCell ref="UAQ2:UAW2"/>
    <mergeCell ref="UAX2:UBD2"/>
    <mergeCell ref="UBE2:UBK2"/>
    <mergeCell ref="TYT2:TYZ2"/>
    <mergeCell ref="TZA2:TZG2"/>
    <mergeCell ref="TZH2:TZN2"/>
    <mergeCell ref="TZO2:TZU2"/>
    <mergeCell ref="TZV2:UAB2"/>
    <mergeCell ref="TXK2:TXQ2"/>
    <mergeCell ref="TXR2:TXX2"/>
    <mergeCell ref="TXY2:TYE2"/>
    <mergeCell ref="TYF2:TYL2"/>
    <mergeCell ref="TYM2:TYS2"/>
    <mergeCell ref="TWB2:TWH2"/>
    <mergeCell ref="TWI2:TWO2"/>
    <mergeCell ref="TWP2:TWV2"/>
    <mergeCell ref="TWW2:TXC2"/>
    <mergeCell ref="TXD2:TXJ2"/>
    <mergeCell ref="TUS2:TUY2"/>
    <mergeCell ref="TUZ2:TVF2"/>
    <mergeCell ref="TVG2:TVM2"/>
    <mergeCell ref="TVN2:TVT2"/>
    <mergeCell ref="TVU2:TWA2"/>
    <mergeCell ref="TTJ2:TTP2"/>
    <mergeCell ref="TTQ2:TTW2"/>
    <mergeCell ref="TTX2:TUD2"/>
    <mergeCell ref="TUE2:TUK2"/>
    <mergeCell ref="TUL2:TUR2"/>
    <mergeCell ref="TSA2:TSG2"/>
    <mergeCell ref="TSH2:TSN2"/>
    <mergeCell ref="TSO2:TSU2"/>
    <mergeCell ref="TSV2:TTB2"/>
    <mergeCell ref="TTC2:TTI2"/>
    <mergeCell ref="TQR2:TQX2"/>
    <mergeCell ref="TQY2:TRE2"/>
    <mergeCell ref="TRF2:TRL2"/>
    <mergeCell ref="TRM2:TRS2"/>
    <mergeCell ref="TRT2:TRZ2"/>
    <mergeCell ref="TPI2:TPO2"/>
    <mergeCell ref="TPP2:TPV2"/>
    <mergeCell ref="TPW2:TQC2"/>
    <mergeCell ref="TQD2:TQJ2"/>
    <mergeCell ref="TQK2:TQQ2"/>
    <mergeCell ref="TNZ2:TOF2"/>
    <mergeCell ref="TOG2:TOM2"/>
    <mergeCell ref="TON2:TOT2"/>
    <mergeCell ref="TOU2:TPA2"/>
    <mergeCell ref="TPB2:TPH2"/>
    <mergeCell ref="TMQ2:TMW2"/>
    <mergeCell ref="TMX2:TND2"/>
    <mergeCell ref="TNE2:TNK2"/>
    <mergeCell ref="TNL2:TNR2"/>
    <mergeCell ref="TNS2:TNY2"/>
    <mergeCell ref="TLH2:TLN2"/>
    <mergeCell ref="TLO2:TLU2"/>
    <mergeCell ref="TLV2:TMB2"/>
    <mergeCell ref="TMC2:TMI2"/>
    <mergeCell ref="TMJ2:TMP2"/>
    <mergeCell ref="TJY2:TKE2"/>
    <mergeCell ref="TKF2:TKL2"/>
    <mergeCell ref="TKM2:TKS2"/>
    <mergeCell ref="TKT2:TKZ2"/>
    <mergeCell ref="TLA2:TLG2"/>
    <mergeCell ref="TIP2:TIV2"/>
    <mergeCell ref="TIW2:TJC2"/>
    <mergeCell ref="TJD2:TJJ2"/>
    <mergeCell ref="TJK2:TJQ2"/>
    <mergeCell ref="TJR2:TJX2"/>
    <mergeCell ref="THG2:THM2"/>
    <mergeCell ref="THN2:THT2"/>
    <mergeCell ref="THU2:TIA2"/>
    <mergeCell ref="TIB2:TIH2"/>
    <mergeCell ref="TII2:TIO2"/>
    <mergeCell ref="TFX2:TGD2"/>
    <mergeCell ref="TGE2:TGK2"/>
    <mergeCell ref="TGL2:TGR2"/>
    <mergeCell ref="TGS2:TGY2"/>
    <mergeCell ref="TGZ2:THF2"/>
    <mergeCell ref="TEO2:TEU2"/>
    <mergeCell ref="TEV2:TFB2"/>
    <mergeCell ref="TFC2:TFI2"/>
    <mergeCell ref="TFJ2:TFP2"/>
    <mergeCell ref="TFQ2:TFW2"/>
    <mergeCell ref="TDF2:TDL2"/>
    <mergeCell ref="TDM2:TDS2"/>
    <mergeCell ref="TDT2:TDZ2"/>
    <mergeCell ref="TEA2:TEG2"/>
    <mergeCell ref="TEH2:TEN2"/>
    <mergeCell ref="TBW2:TCC2"/>
    <mergeCell ref="TCD2:TCJ2"/>
    <mergeCell ref="TCK2:TCQ2"/>
    <mergeCell ref="TCR2:TCX2"/>
    <mergeCell ref="TCY2:TDE2"/>
    <mergeCell ref="TAN2:TAT2"/>
    <mergeCell ref="TAU2:TBA2"/>
    <mergeCell ref="TBB2:TBH2"/>
    <mergeCell ref="TBI2:TBO2"/>
    <mergeCell ref="TBP2:TBV2"/>
    <mergeCell ref="SZE2:SZK2"/>
    <mergeCell ref="SZL2:SZR2"/>
    <mergeCell ref="SZS2:SZY2"/>
    <mergeCell ref="SZZ2:TAF2"/>
    <mergeCell ref="TAG2:TAM2"/>
    <mergeCell ref="SXV2:SYB2"/>
    <mergeCell ref="SYC2:SYI2"/>
    <mergeCell ref="SYJ2:SYP2"/>
    <mergeCell ref="SYQ2:SYW2"/>
    <mergeCell ref="SYX2:SZD2"/>
    <mergeCell ref="SWM2:SWS2"/>
    <mergeCell ref="SWT2:SWZ2"/>
    <mergeCell ref="SXA2:SXG2"/>
    <mergeCell ref="SXH2:SXN2"/>
    <mergeCell ref="SXO2:SXU2"/>
    <mergeCell ref="SVD2:SVJ2"/>
    <mergeCell ref="SVK2:SVQ2"/>
    <mergeCell ref="SVR2:SVX2"/>
    <mergeCell ref="SVY2:SWE2"/>
    <mergeCell ref="SWF2:SWL2"/>
    <mergeCell ref="STU2:SUA2"/>
    <mergeCell ref="SUB2:SUH2"/>
    <mergeCell ref="SUI2:SUO2"/>
    <mergeCell ref="SUP2:SUV2"/>
    <mergeCell ref="SUW2:SVC2"/>
    <mergeCell ref="SSL2:SSR2"/>
    <mergeCell ref="SSS2:SSY2"/>
    <mergeCell ref="SSZ2:STF2"/>
    <mergeCell ref="STG2:STM2"/>
    <mergeCell ref="STN2:STT2"/>
    <mergeCell ref="SRC2:SRI2"/>
    <mergeCell ref="SRJ2:SRP2"/>
    <mergeCell ref="SRQ2:SRW2"/>
    <mergeCell ref="SRX2:SSD2"/>
    <mergeCell ref="SSE2:SSK2"/>
    <mergeCell ref="SPT2:SPZ2"/>
    <mergeCell ref="SQA2:SQG2"/>
    <mergeCell ref="SQH2:SQN2"/>
    <mergeCell ref="SQO2:SQU2"/>
    <mergeCell ref="SQV2:SRB2"/>
    <mergeCell ref="SOK2:SOQ2"/>
    <mergeCell ref="SOR2:SOX2"/>
    <mergeCell ref="SOY2:SPE2"/>
    <mergeCell ref="SPF2:SPL2"/>
    <mergeCell ref="SPM2:SPS2"/>
    <mergeCell ref="SNB2:SNH2"/>
    <mergeCell ref="SNI2:SNO2"/>
    <mergeCell ref="SNP2:SNV2"/>
    <mergeCell ref="SNW2:SOC2"/>
    <mergeCell ref="SOD2:SOJ2"/>
    <mergeCell ref="SLS2:SLY2"/>
    <mergeCell ref="SLZ2:SMF2"/>
    <mergeCell ref="SMG2:SMM2"/>
    <mergeCell ref="SMN2:SMT2"/>
    <mergeCell ref="SMU2:SNA2"/>
    <mergeCell ref="SKJ2:SKP2"/>
    <mergeCell ref="SKQ2:SKW2"/>
    <mergeCell ref="SKX2:SLD2"/>
    <mergeCell ref="SLE2:SLK2"/>
    <mergeCell ref="SLL2:SLR2"/>
    <mergeCell ref="SJA2:SJG2"/>
    <mergeCell ref="SJH2:SJN2"/>
    <mergeCell ref="SJO2:SJU2"/>
    <mergeCell ref="SJV2:SKB2"/>
    <mergeCell ref="SKC2:SKI2"/>
    <mergeCell ref="SHR2:SHX2"/>
    <mergeCell ref="SHY2:SIE2"/>
    <mergeCell ref="SIF2:SIL2"/>
    <mergeCell ref="SIM2:SIS2"/>
    <mergeCell ref="SIT2:SIZ2"/>
    <mergeCell ref="SGI2:SGO2"/>
    <mergeCell ref="SGP2:SGV2"/>
    <mergeCell ref="SGW2:SHC2"/>
    <mergeCell ref="SHD2:SHJ2"/>
    <mergeCell ref="SHK2:SHQ2"/>
    <mergeCell ref="SEZ2:SFF2"/>
    <mergeCell ref="SFG2:SFM2"/>
    <mergeCell ref="SFN2:SFT2"/>
    <mergeCell ref="SFU2:SGA2"/>
    <mergeCell ref="SGB2:SGH2"/>
    <mergeCell ref="SDQ2:SDW2"/>
    <mergeCell ref="SDX2:SED2"/>
    <mergeCell ref="SEE2:SEK2"/>
    <mergeCell ref="SEL2:SER2"/>
    <mergeCell ref="SES2:SEY2"/>
    <mergeCell ref="SCH2:SCN2"/>
    <mergeCell ref="SCO2:SCU2"/>
    <mergeCell ref="SCV2:SDB2"/>
    <mergeCell ref="SDC2:SDI2"/>
    <mergeCell ref="SDJ2:SDP2"/>
    <mergeCell ref="SAY2:SBE2"/>
    <mergeCell ref="SBF2:SBL2"/>
    <mergeCell ref="SBM2:SBS2"/>
    <mergeCell ref="SBT2:SBZ2"/>
    <mergeCell ref="SCA2:SCG2"/>
    <mergeCell ref="RZP2:RZV2"/>
    <mergeCell ref="RZW2:SAC2"/>
    <mergeCell ref="SAD2:SAJ2"/>
    <mergeCell ref="SAK2:SAQ2"/>
    <mergeCell ref="SAR2:SAX2"/>
    <mergeCell ref="RYG2:RYM2"/>
    <mergeCell ref="RYN2:RYT2"/>
    <mergeCell ref="RYU2:RZA2"/>
    <mergeCell ref="RZB2:RZH2"/>
    <mergeCell ref="RZI2:RZO2"/>
    <mergeCell ref="RWX2:RXD2"/>
    <mergeCell ref="RXE2:RXK2"/>
    <mergeCell ref="RXL2:RXR2"/>
    <mergeCell ref="RXS2:RXY2"/>
    <mergeCell ref="RXZ2:RYF2"/>
    <mergeCell ref="RVO2:RVU2"/>
    <mergeCell ref="RVV2:RWB2"/>
    <mergeCell ref="RWC2:RWI2"/>
    <mergeCell ref="RWJ2:RWP2"/>
    <mergeCell ref="RWQ2:RWW2"/>
    <mergeCell ref="RUF2:RUL2"/>
    <mergeCell ref="RUM2:RUS2"/>
    <mergeCell ref="RUT2:RUZ2"/>
    <mergeCell ref="RVA2:RVG2"/>
    <mergeCell ref="RVH2:RVN2"/>
    <mergeCell ref="RSW2:RTC2"/>
    <mergeCell ref="RTD2:RTJ2"/>
    <mergeCell ref="RTK2:RTQ2"/>
    <mergeCell ref="RTR2:RTX2"/>
    <mergeCell ref="RTY2:RUE2"/>
    <mergeCell ref="RRN2:RRT2"/>
    <mergeCell ref="RRU2:RSA2"/>
    <mergeCell ref="RSB2:RSH2"/>
    <mergeCell ref="RSI2:RSO2"/>
    <mergeCell ref="RSP2:RSV2"/>
    <mergeCell ref="RQE2:RQK2"/>
    <mergeCell ref="RQL2:RQR2"/>
    <mergeCell ref="RQS2:RQY2"/>
    <mergeCell ref="RQZ2:RRF2"/>
    <mergeCell ref="RRG2:RRM2"/>
    <mergeCell ref="ROV2:RPB2"/>
    <mergeCell ref="RPC2:RPI2"/>
    <mergeCell ref="RPJ2:RPP2"/>
    <mergeCell ref="RPQ2:RPW2"/>
    <mergeCell ref="RPX2:RQD2"/>
    <mergeCell ref="RNM2:RNS2"/>
    <mergeCell ref="RNT2:RNZ2"/>
    <mergeCell ref="ROA2:ROG2"/>
    <mergeCell ref="ROH2:RON2"/>
    <mergeCell ref="ROO2:ROU2"/>
    <mergeCell ref="RMD2:RMJ2"/>
    <mergeCell ref="RMK2:RMQ2"/>
    <mergeCell ref="RMR2:RMX2"/>
    <mergeCell ref="RMY2:RNE2"/>
    <mergeCell ref="RNF2:RNL2"/>
    <mergeCell ref="RKU2:RLA2"/>
    <mergeCell ref="RLB2:RLH2"/>
    <mergeCell ref="RLI2:RLO2"/>
    <mergeCell ref="RLP2:RLV2"/>
    <mergeCell ref="RLW2:RMC2"/>
    <mergeCell ref="RJL2:RJR2"/>
    <mergeCell ref="RJS2:RJY2"/>
    <mergeCell ref="RJZ2:RKF2"/>
    <mergeCell ref="RKG2:RKM2"/>
    <mergeCell ref="RKN2:RKT2"/>
    <mergeCell ref="RIC2:RII2"/>
    <mergeCell ref="RIJ2:RIP2"/>
    <mergeCell ref="RIQ2:RIW2"/>
    <mergeCell ref="RIX2:RJD2"/>
    <mergeCell ref="RJE2:RJK2"/>
    <mergeCell ref="RGT2:RGZ2"/>
    <mergeCell ref="RHA2:RHG2"/>
    <mergeCell ref="RHH2:RHN2"/>
    <mergeCell ref="RHO2:RHU2"/>
    <mergeCell ref="RHV2:RIB2"/>
    <mergeCell ref="RFK2:RFQ2"/>
    <mergeCell ref="RFR2:RFX2"/>
    <mergeCell ref="RFY2:RGE2"/>
    <mergeCell ref="RGF2:RGL2"/>
    <mergeCell ref="RGM2:RGS2"/>
    <mergeCell ref="REB2:REH2"/>
    <mergeCell ref="REI2:REO2"/>
    <mergeCell ref="REP2:REV2"/>
    <mergeCell ref="REW2:RFC2"/>
    <mergeCell ref="RFD2:RFJ2"/>
    <mergeCell ref="RCS2:RCY2"/>
    <mergeCell ref="RCZ2:RDF2"/>
    <mergeCell ref="RDG2:RDM2"/>
    <mergeCell ref="RDN2:RDT2"/>
    <mergeCell ref="RDU2:REA2"/>
    <mergeCell ref="RBJ2:RBP2"/>
    <mergeCell ref="RBQ2:RBW2"/>
    <mergeCell ref="RBX2:RCD2"/>
    <mergeCell ref="RCE2:RCK2"/>
    <mergeCell ref="RCL2:RCR2"/>
    <mergeCell ref="RAA2:RAG2"/>
    <mergeCell ref="RAH2:RAN2"/>
    <mergeCell ref="RAO2:RAU2"/>
    <mergeCell ref="RAV2:RBB2"/>
    <mergeCell ref="RBC2:RBI2"/>
    <mergeCell ref="QYR2:QYX2"/>
    <mergeCell ref="QYY2:QZE2"/>
    <mergeCell ref="QZF2:QZL2"/>
    <mergeCell ref="QZM2:QZS2"/>
    <mergeCell ref="QZT2:QZZ2"/>
    <mergeCell ref="QXI2:QXO2"/>
    <mergeCell ref="QXP2:QXV2"/>
    <mergeCell ref="QXW2:QYC2"/>
    <mergeCell ref="QYD2:QYJ2"/>
    <mergeCell ref="QYK2:QYQ2"/>
    <mergeCell ref="QVZ2:QWF2"/>
    <mergeCell ref="QWG2:QWM2"/>
    <mergeCell ref="QWN2:QWT2"/>
    <mergeCell ref="QWU2:QXA2"/>
    <mergeCell ref="QXB2:QXH2"/>
    <mergeCell ref="QUQ2:QUW2"/>
    <mergeCell ref="QUX2:QVD2"/>
    <mergeCell ref="QVE2:QVK2"/>
    <mergeCell ref="QVL2:QVR2"/>
    <mergeCell ref="QVS2:QVY2"/>
    <mergeCell ref="QTH2:QTN2"/>
    <mergeCell ref="QTO2:QTU2"/>
    <mergeCell ref="QTV2:QUB2"/>
    <mergeCell ref="QUC2:QUI2"/>
    <mergeCell ref="QUJ2:QUP2"/>
    <mergeCell ref="QRY2:QSE2"/>
    <mergeCell ref="QSF2:QSL2"/>
    <mergeCell ref="QSM2:QSS2"/>
    <mergeCell ref="QST2:QSZ2"/>
    <mergeCell ref="QTA2:QTG2"/>
    <mergeCell ref="QQP2:QQV2"/>
    <mergeCell ref="QQW2:QRC2"/>
    <mergeCell ref="QRD2:QRJ2"/>
    <mergeCell ref="QRK2:QRQ2"/>
    <mergeCell ref="QRR2:QRX2"/>
    <mergeCell ref="QPG2:QPM2"/>
    <mergeCell ref="QPN2:QPT2"/>
    <mergeCell ref="QPU2:QQA2"/>
    <mergeCell ref="QQB2:QQH2"/>
    <mergeCell ref="QQI2:QQO2"/>
    <mergeCell ref="QNX2:QOD2"/>
    <mergeCell ref="QOE2:QOK2"/>
    <mergeCell ref="QOL2:QOR2"/>
    <mergeCell ref="QOS2:QOY2"/>
    <mergeCell ref="QOZ2:QPF2"/>
    <mergeCell ref="QMO2:QMU2"/>
    <mergeCell ref="QMV2:QNB2"/>
    <mergeCell ref="QNC2:QNI2"/>
    <mergeCell ref="QNJ2:QNP2"/>
    <mergeCell ref="QNQ2:QNW2"/>
    <mergeCell ref="QLF2:QLL2"/>
    <mergeCell ref="QLM2:QLS2"/>
    <mergeCell ref="QLT2:QLZ2"/>
    <mergeCell ref="QMA2:QMG2"/>
    <mergeCell ref="QMH2:QMN2"/>
    <mergeCell ref="QJW2:QKC2"/>
    <mergeCell ref="QKD2:QKJ2"/>
    <mergeCell ref="QKK2:QKQ2"/>
    <mergeCell ref="QKR2:QKX2"/>
    <mergeCell ref="QKY2:QLE2"/>
    <mergeCell ref="QIN2:QIT2"/>
    <mergeCell ref="QIU2:QJA2"/>
    <mergeCell ref="QJB2:QJH2"/>
    <mergeCell ref="QJI2:QJO2"/>
    <mergeCell ref="QJP2:QJV2"/>
    <mergeCell ref="QHE2:QHK2"/>
    <mergeCell ref="QHL2:QHR2"/>
    <mergeCell ref="QHS2:QHY2"/>
    <mergeCell ref="QHZ2:QIF2"/>
    <mergeCell ref="QIG2:QIM2"/>
    <mergeCell ref="QFV2:QGB2"/>
    <mergeCell ref="QGC2:QGI2"/>
    <mergeCell ref="QGJ2:QGP2"/>
    <mergeCell ref="QGQ2:QGW2"/>
    <mergeCell ref="QGX2:QHD2"/>
    <mergeCell ref="QEM2:QES2"/>
    <mergeCell ref="QET2:QEZ2"/>
    <mergeCell ref="QFA2:QFG2"/>
    <mergeCell ref="QFH2:QFN2"/>
    <mergeCell ref="QFO2:QFU2"/>
    <mergeCell ref="QDD2:QDJ2"/>
    <mergeCell ref="QDK2:QDQ2"/>
    <mergeCell ref="QDR2:QDX2"/>
    <mergeCell ref="QDY2:QEE2"/>
    <mergeCell ref="QEF2:QEL2"/>
    <mergeCell ref="QBU2:QCA2"/>
    <mergeCell ref="QCB2:QCH2"/>
    <mergeCell ref="QCI2:QCO2"/>
    <mergeCell ref="QCP2:QCV2"/>
    <mergeCell ref="QCW2:QDC2"/>
    <mergeCell ref="QAL2:QAR2"/>
    <mergeCell ref="QAS2:QAY2"/>
    <mergeCell ref="QAZ2:QBF2"/>
    <mergeCell ref="QBG2:QBM2"/>
    <mergeCell ref="QBN2:QBT2"/>
    <mergeCell ref="PZC2:PZI2"/>
    <mergeCell ref="PZJ2:PZP2"/>
    <mergeCell ref="PZQ2:PZW2"/>
    <mergeCell ref="PZX2:QAD2"/>
    <mergeCell ref="QAE2:QAK2"/>
    <mergeCell ref="PXT2:PXZ2"/>
    <mergeCell ref="PYA2:PYG2"/>
    <mergeCell ref="PYH2:PYN2"/>
    <mergeCell ref="PYO2:PYU2"/>
    <mergeCell ref="PYV2:PZB2"/>
    <mergeCell ref="PWK2:PWQ2"/>
    <mergeCell ref="PWR2:PWX2"/>
    <mergeCell ref="PWY2:PXE2"/>
    <mergeCell ref="PXF2:PXL2"/>
    <mergeCell ref="PXM2:PXS2"/>
    <mergeCell ref="PVB2:PVH2"/>
    <mergeCell ref="PVI2:PVO2"/>
    <mergeCell ref="PVP2:PVV2"/>
    <mergeCell ref="PVW2:PWC2"/>
    <mergeCell ref="PWD2:PWJ2"/>
    <mergeCell ref="PTS2:PTY2"/>
    <mergeCell ref="PTZ2:PUF2"/>
    <mergeCell ref="PUG2:PUM2"/>
    <mergeCell ref="PUN2:PUT2"/>
    <mergeCell ref="PUU2:PVA2"/>
    <mergeCell ref="PSJ2:PSP2"/>
    <mergeCell ref="PSQ2:PSW2"/>
    <mergeCell ref="PSX2:PTD2"/>
    <mergeCell ref="PTE2:PTK2"/>
    <mergeCell ref="PTL2:PTR2"/>
    <mergeCell ref="PRA2:PRG2"/>
    <mergeCell ref="PRH2:PRN2"/>
    <mergeCell ref="PRO2:PRU2"/>
    <mergeCell ref="PRV2:PSB2"/>
    <mergeCell ref="PSC2:PSI2"/>
    <mergeCell ref="PPR2:PPX2"/>
    <mergeCell ref="PPY2:PQE2"/>
    <mergeCell ref="PQF2:PQL2"/>
    <mergeCell ref="PQM2:PQS2"/>
    <mergeCell ref="PQT2:PQZ2"/>
    <mergeCell ref="POI2:POO2"/>
    <mergeCell ref="POP2:POV2"/>
    <mergeCell ref="POW2:PPC2"/>
    <mergeCell ref="PPD2:PPJ2"/>
    <mergeCell ref="PPK2:PPQ2"/>
    <mergeCell ref="PMZ2:PNF2"/>
    <mergeCell ref="PNG2:PNM2"/>
    <mergeCell ref="PNN2:PNT2"/>
    <mergeCell ref="PNU2:POA2"/>
    <mergeCell ref="POB2:POH2"/>
    <mergeCell ref="PLQ2:PLW2"/>
    <mergeCell ref="PLX2:PMD2"/>
    <mergeCell ref="PME2:PMK2"/>
    <mergeCell ref="PML2:PMR2"/>
    <mergeCell ref="PMS2:PMY2"/>
    <mergeCell ref="PKH2:PKN2"/>
    <mergeCell ref="PKO2:PKU2"/>
    <mergeCell ref="PKV2:PLB2"/>
    <mergeCell ref="PLC2:PLI2"/>
    <mergeCell ref="PLJ2:PLP2"/>
    <mergeCell ref="PIY2:PJE2"/>
    <mergeCell ref="PJF2:PJL2"/>
    <mergeCell ref="PJM2:PJS2"/>
    <mergeCell ref="PJT2:PJZ2"/>
    <mergeCell ref="PKA2:PKG2"/>
    <mergeCell ref="PHP2:PHV2"/>
    <mergeCell ref="PHW2:PIC2"/>
    <mergeCell ref="PID2:PIJ2"/>
    <mergeCell ref="PIK2:PIQ2"/>
    <mergeCell ref="PIR2:PIX2"/>
    <mergeCell ref="PGG2:PGM2"/>
    <mergeCell ref="PGN2:PGT2"/>
    <mergeCell ref="PGU2:PHA2"/>
    <mergeCell ref="PHB2:PHH2"/>
    <mergeCell ref="PHI2:PHO2"/>
    <mergeCell ref="PEX2:PFD2"/>
    <mergeCell ref="PFE2:PFK2"/>
    <mergeCell ref="PFL2:PFR2"/>
    <mergeCell ref="PFS2:PFY2"/>
    <mergeCell ref="PFZ2:PGF2"/>
    <mergeCell ref="PDO2:PDU2"/>
    <mergeCell ref="PDV2:PEB2"/>
    <mergeCell ref="PEC2:PEI2"/>
    <mergeCell ref="PEJ2:PEP2"/>
    <mergeCell ref="PEQ2:PEW2"/>
    <mergeCell ref="PCF2:PCL2"/>
    <mergeCell ref="PCM2:PCS2"/>
    <mergeCell ref="PCT2:PCZ2"/>
    <mergeCell ref="PDA2:PDG2"/>
    <mergeCell ref="PDH2:PDN2"/>
    <mergeCell ref="PAW2:PBC2"/>
    <mergeCell ref="PBD2:PBJ2"/>
    <mergeCell ref="PBK2:PBQ2"/>
    <mergeCell ref="PBR2:PBX2"/>
    <mergeCell ref="PBY2:PCE2"/>
    <mergeCell ref="OZN2:OZT2"/>
    <mergeCell ref="OZU2:PAA2"/>
    <mergeCell ref="PAB2:PAH2"/>
    <mergeCell ref="PAI2:PAO2"/>
    <mergeCell ref="PAP2:PAV2"/>
    <mergeCell ref="OYE2:OYK2"/>
    <mergeCell ref="OYL2:OYR2"/>
    <mergeCell ref="OYS2:OYY2"/>
    <mergeCell ref="OYZ2:OZF2"/>
    <mergeCell ref="OZG2:OZM2"/>
    <mergeCell ref="OWV2:OXB2"/>
    <mergeCell ref="OXC2:OXI2"/>
    <mergeCell ref="OXJ2:OXP2"/>
    <mergeCell ref="OXQ2:OXW2"/>
    <mergeCell ref="OXX2:OYD2"/>
    <mergeCell ref="OVM2:OVS2"/>
    <mergeCell ref="OVT2:OVZ2"/>
    <mergeCell ref="OWA2:OWG2"/>
    <mergeCell ref="OWH2:OWN2"/>
    <mergeCell ref="OWO2:OWU2"/>
    <mergeCell ref="OUD2:OUJ2"/>
    <mergeCell ref="OUK2:OUQ2"/>
    <mergeCell ref="OUR2:OUX2"/>
    <mergeCell ref="OUY2:OVE2"/>
    <mergeCell ref="OVF2:OVL2"/>
    <mergeCell ref="OSU2:OTA2"/>
    <mergeCell ref="OTB2:OTH2"/>
    <mergeCell ref="OTI2:OTO2"/>
    <mergeCell ref="OTP2:OTV2"/>
    <mergeCell ref="OTW2:OUC2"/>
    <mergeCell ref="ORL2:ORR2"/>
    <mergeCell ref="ORS2:ORY2"/>
    <mergeCell ref="ORZ2:OSF2"/>
    <mergeCell ref="OSG2:OSM2"/>
    <mergeCell ref="OSN2:OST2"/>
    <mergeCell ref="OQC2:OQI2"/>
    <mergeCell ref="OQJ2:OQP2"/>
    <mergeCell ref="OQQ2:OQW2"/>
    <mergeCell ref="OQX2:ORD2"/>
    <mergeCell ref="ORE2:ORK2"/>
    <mergeCell ref="OOT2:OOZ2"/>
    <mergeCell ref="OPA2:OPG2"/>
    <mergeCell ref="OPH2:OPN2"/>
    <mergeCell ref="OPO2:OPU2"/>
    <mergeCell ref="OPV2:OQB2"/>
    <mergeCell ref="ONK2:ONQ2"/>
    <mergeCell ref="ONR2:ONX2"/>
    <mergeCell ref="ONY2:OOE2"/>
    <mergeCell ref="OOF2:OOL2"/>
    <mergeCell ref="OOM2:OOS2"/>
    <mergeCell ref="OMB2:OMH2"/>
    <mergeCell ref="OMI2:OMO2"/>
    <mergeCell ref="OMP2:OMV2"/>
    <mergeCell ref="OMW2:ONC2"/>
    <mergeCell ref="OND2:ONJ2"/>
    <mergeCell ref="OKS2:OKY2"/>
    <mergeCell ref="OKZ2:OLF2"/>
    <mergeCell ref="OLG2:OLM2"/>
    <mergeCell ref="OLN2:OLT2"/>
    <mergeCell ref="OLU2:OMA2"/>
    <mergeCell ref="OJJ2:OJP2"/>
    <mergeCell ref="OJQ2:OJW2"/>
    <mergeCell ref="OJX2:OKD2"/>
    <mergeCell ref="OKE2:OKK2"/>
    <mergeCell ref="OKL2:OKR2"/>
    <mergeCell ref="OIA2:OIG2"/>
    <mergeCell ref="OIH2:OIN2"/>
    <mergeCell ref="OIO2:OIU2"/>
    <mergeCell ref="OIV2:OJB2"/>
    <mergeCell ref="OJC2:OJI2"/>
    <mergeCell ref="OGR2:OGX2"/>
    <mergeCell ref="OGY2:OHE2"/>
    <mergeCell ref="OHF2:OHL2"/>
    <mergeCell ref="OHM2:OHS2"/>
    <mergeCell ref="OHT2:OHZ2"/>
    <mergeCell ref="OFI2:OFO2"/>
    <mergeCell ref="OFP2:OFV2"/>
    <mergeCell ref="OFW2:OGC2"/>
    <mergeCell ref="OGD2:OGJ2"/>
    <mergeCell ref="OGK2:OGQ2"/>
    <mergeCell ref="ODZ2:OEF2"/>
    <mergeCell ref="OEG2:OEM2"/>
    <mergeCell ref="OEN2:OET2"/>
    <mergeCell ref="OEU2:OFA2"/>
    <mergeCell ref="OFB2:OFH2"/>
    <mergeCell ref="OCQ2:OCW2"/>
    <mergeCell ref="OCX2:ODD2"/>
    <mergeCell ref="ODE2:ODK2"/>
    <mergeCell ref="ODL2:ODR2"/>
    <mergeCell ref="ODS2:ODY2"/>
    <mergeCell ref="OBH2:OBN2"/>
    <mergeCell ref="OBO2:OBU2"/>
    <mergeCell ref="OBV2:OCB2"/>
    <mergeCell ref="OCC2:OCI2"/>
    <mergeCell ref="OCJ2:OCP2"/>
    <mergeCell ref="NZY2:OAE2"/>
    <mergeCell ref="OAF2:OAL2"/>
    <mergeCell ref="OAM2:OAS2"/>
    <mergeCell ref="OAT2:OAZ2"/>
    <mergeCell ref="OBA2:OBG2"/>
    <mergeCell ref="NYP2:NYV2"/>
    <mergeCell ref="NYW2:NZC2"/>
    <mergeCell ref="NZD2:NZJ2"/>
    <mergeCell ref="NZK2:NZQ2"/>
    <mergeCell ref="NZR2:NZX2"/>
    <mergeCell ref="NXG2:NXM2"/>
    <mergeCell ref="NXN2:NXT2"/>
    <mergeCell ref="NXU2:NYA2"/>
    <mergeCell ref="NYB2:NYH2"/>
    <mergeCell ref="NYI2:NYO2"/>
    <mergeCell ref="NVX2:NWD2"/>
    <mergeCell ref="NWE2:NWK2"/>
    <mergeCell ref="NWL2:NWR2"/>
    <mergeCell ref="NWS2:NWY2"/>
    <mergeCell ref="NWZ2:NXF2"/>
    <mergeCell ref="NUO2:NUU2"/>
    <mergeCell ref="NUV2:NVB2"/>
    <mergeCell ref="NVC2:NVI2"/>
    <mergeCell ref="NVJ2:NVP2"/>
    <mergeCell ref="NVQ2:NVW2"/>
    <mergeCell ref="NTF2:NTL2"/>
    <mergeCell ref="NTM2:NTS2"/>
    <mergeCell ref="NTT2:NTZ2"/>
    <mergeCell ref="NUA2:NUG2"/>
    <mergeCell ref="NUH2:NUN2"/>
    <mergeCell ref="NRW2:NSC2"/>
    <mergeCell ref="NSD2:NSJ2"/>
    <mergeCell ref="NSK2:NSQ2"/>
    <mergeCell ref="NSR2:NSX2"/>
    <mergeCell ref="NSY2:NTE2"/>
    <mergeCell ref="NQN2:NQT2"/>
    <mergeCell ref="NQU2:NRA2"/>
    <mergeCell ref="NRB2:NRH2"/>
    <mergeCell ref="NRI2:NRO2"/>
    <mergeCell ref="NRP2:NRV2"/>
    <mergeCell ref="NPE2:NPK2"/>
    <mergeCell ref="NPL2:NPR2"/>
    <mergeCell ref="NPS2:NPY2"/>
    <mergeCell ref="NPZ2:NQF2"/>
    <mergeCell ref="NQG2:NQM2"/>
    <mergeCell ref="NNV2:NOB2"/>
    <mergeCell ref="NOC2:NOI2"/>
    <mergeCell ref="NOJ2:NOP2"/>
    <mergeCell ref="NOQ2:NOW2"/>
    <mergeCell ref="NOX2:NPD2"/>
    <mergeCell ref="NMM2:NMS2"/>
    <mergeCell ref="NMT2:NMZ2"/>
    <mergeCell ref="NNA2:NNG2"/>
    <mergeCell ref="NNH2:NNN2"/>
    <mergeCell ref="NNO2:NNU2"/>
    <mergeCell ref="NLD2:NLJ2"/>
    <mergeCell ref="NLK2:NLQ2"/>
    <mergeCell ref="NLR2:NLX2"/>
    <mergeCell ref="NLY2:NME2"/>
    <mergeCell ref="NMF2:NML2"/>
    <mergeCell ref="NJU2:NKA2"/>
    <mergeCell ref="NKB2:NKH2"/>
    <mergeCell ref="NKI2:NKO2"/>
    <mergeCell ref="NKP2:NKV2"/>
    <mergeCell ref="NKW2:NLC2"/>
    <mergeCell ref="NIL2:NIR2"/>
    <mergeCell ref="NIS2:NIY2"/>
    <mergeCell ref="NIZ2:NJF2"/>
    <mergeCell ref="NJG2:NJM2"/>
    <mergeCell ref="NJN2:NJT2"/>
    <mergeCell ref="NHC2:NHI2"/>
    <mergeCell ref="NHJ2:NHP2"/>
    <mergeCell ref="NHQ2:NHW2"/>
    <mergeCell ref="NHX2:NID2"/>
    <mergeCell ref="NIE2:NIK2"/>
    <mergeCell ref="NFT2:NFZ2"/>
    <mergeCell ref="NGA2:NGG2"/>
    <mergeCell ref="NGH2:NGN2"/>
    <mergeCell ref="NGO2:NGU2"/>
    <mergeCell ref="NGV2:NHB2"/>
    <mergeCell ref="NEK2:NEQ2"/>
    <mergeCell ref="NER2:NEX2"/>
    <mergeCell ref="NEY2:NFE2"/>
    <mergeCell ref="NFF2:NFL2"/>
    <mergeCell ref="NFM2:NFS2"/>
    <mergeCell ref="NDB2:NDH2"/>
    <mergeCell ref="NDI2:NDO2"/>
    <mergeCell ref="NDP2:NDV2"/>
    <mergeCell ref="NDW2:NEC2"/>
    <mergeCell ref="NED2:NEJ2"/>
    <mergeCell ref="NBS2:NBY2"/>
    <mergeCell ref="NBZ2:NCF2"/>
    <mergeCell ref="NCG2:NCM2"/>
    <mergeCell ref="NCN2:NCT2"/>
    <mergeCell ref="NCU2:NDA2"/>
    <mergeCell ref="NAJ2:NAP2"/>
    <mergeCell ref="NAQ2:NAW2"/>
    <mergeCell ref="NAX2:NBD2"/>
    <mergeCell ref="NBE2:NBK2"/>
    <mergeCell ref="NBL2:NBR2"/>
    <mergeCell ref="MZA2:MZG2"/>
    <mergeCell ref="MZH2:MZN2"/>
    <mergeCell ref="MZO2:MZU2"/>
    <mergeCell ref="MZV2:NAB2"/>
    <mergeCell ref="NAC2:NAI2"/>
    <mergeCell ref="MXR2:MXX2"/>
    <mergeCell ref="MXY2:MYE2"/>
    <mergeCell ref="MYF2:MYL2"/>
    <mergeCell ref="MYM2:MYS2"/>
    <mergeCell ref="MYT2:MYZ2"/>
    <mergeCell ref="MWI2:MWO2"/>
    <mergeCell ref="MWP2:MWV2"/>
    <mergeCell ref="MWW2:MXC2"/>
    <mergeCell ref="MXD2:MXJ2"/>
    <mergeCell ref="MXK2:MXQ2"/>
    <mergeCell ref="MUZ2:MVF2"/>
    <mergeCell ref="MVG2:MVM2"/>
    <mergeCell ref="MVN2:MVT2"/>
    <mergeCell ref="MVU2:MWA2"/>
    <mergeCell ref="MWB2:MWH2"/>
    <mergeCell ref="MTQ2:MTW2"/>
    <mergeCell ref="MTX2:MUD2"/>
    <mergeCell ref="MUE2:MUK2"/>
    <mergeCell ref="MUL2:MUR2"/>
    <mergeCell ref="MUS2:MUY2"/>
    <mergeCell ref="MSH2:MSN2"/>
    <mergeCell ref="MSO2:MSU2"/>
    <mergeCell ref="MSV2:MTB2"/>
    <mergeCell ref="MTC2:MTI2"/>
    <mergeCell ref="MTJ2:MTP2"/>
    <mergeCell ref="MQY2:MRE2"/>
    <mergeCell ref="MRF2:MRL2"/>
    <mergeCell ref="MRM2:MRS2"/>
    <mergeCell ref="MRT2:MRZ2"/>
    <mergeCell ref="MSA2:MSG2"/>
    <mergeCell ref="MPP2:MPV2"/>
    <mergeCell ref="MPW2:MQC2"/>
    <mergeCell ref="MQD2:MQJ2"/>
    <mergeCell ref="MQK2:MQQ2"/>
    <mergeCell ref="MQR2:MQX2"/>
    <mergeCell ref="MOG2:MOM2"/>
    <mergeCell ref="MON2:MOT2"/>
    <mergeCell ref="MOU2:MPA2"/>
    <mergeCell ref="MPB2:MPH2"/>
    <mergeCell ref="MPI2:MPO2"/>
    <mergeCell ref="MMX2:MND2"/>
    <mergeCell ref="MNE2:MNK2"/>
    <mergeCell ref="MNL2:MNR2"/>
    <mergeCell ref="MNS2:MNY2"/>
    <mergeCell ref="MNZ2:MOF2"/>
    <mergeCell ref="MLO2:MLU2"/>
    <mergeCell ref="MLV2:MMB2"/>
    <mergeCell ref="MMC2:MMI2"/>
    <mergeCell ref="MMJ2:MMP2"/>
    <mergeCell ref="MMQ2:MMW2"/>
    <mergeCell ref="MKF2:MKL2"/>
    <mergeCell ref="MKM2:MKS2"/>
    <mergeCell ref="MKT2:MKZ2"/>
    <mergeCell ref="MLA2:MLG2"/>
    <mergeCell ref="MLH2:MLN2"/>
    <mergeCell ref="MIW2:MJC2"/>
    <mergeCell ref="MJD2:MJJ2"/>
    <mergeCell ref="MJK2:MJQ2"/>
    <mergeCell ref="MJR2:MJX2"/>
    <mergeCell ref="MJY2:MKE2"/>
    <mergeCell ref="MHN2:MHT2"/>
    <mergeCell ref="MHU2:MIA2"/>
    <mergeCell ref="MIB2:MIH2"/>
    <mergeCell ref="MII2:MIO2"/>
    <mergeCell ref="MIP2:MIV2"/>
    <mergeCell ref="MGE2:MGK2"/>
    <mergeCell ref="MGL2:MGR2"/>
    <mergeCell ref="MGS2:MGY2"/>
    <mergeCell ref="MGZ2:MHF2"/>
    <mergeCell ref="MHG2:MHM2"/>
    <mergeCell ref="MEV2:MFB2"/>
    <mergeCell ref="MFC2:MFI2"/>
    <mergeCell ref="MFJ2:MFP2"/>
    <mergeCell ref="MFQ2:MFW2"/>
    <mergeCell ref="MFX2:MGD2"/>
    <mergeCell ref="MDM2:MDS2"/>
    <mergeCell ref="MDT2:MDZ2"/>
    <mergeCell ref="MEA2:MEG2"/>
    <mergeCell ref="MEH2:MEN2"/>
    <mergeCell ref="MEO2:MEU2"/>
    <mergeCell ref="MCD2:MCJ2"/>
    <mergeCell ref="MCK2:MCQ2"/>
    <mergeCell ref="MCR2:MCX2"/>
    <mergeCell ref="MCY2:MDE2"/>
    <mergeCell ref="MDF2:MDL2"/>
    <mergeCell ref="MAU2:MBA2"/>
    <mergeCell ref="MBB2:MBH2"/>
    <mergeCell ref="MBI2:MBO2"/>
    <mergeCell ref="MBP2:MBV2"/>
    <mergeCell ref="MBW2:MCC2"/>
    <mergeCell ref="LZL2:LZR2"/>
    <mergeCell ref="LZS2:LZY2"/>
    <mergeCell ref="LZZ2:MAF2"/>
    <mergeCell ref="MAG2:MAM2"/>
    <mergeCell ref="MAN2:MAT2"/>
    <mergeCell ref="LYC2:LYI2"/>
    <mergeCell ref="LYJ2:LYP2"/>
    <mergeCell ref="LYQ2:LYW2"/>
    <mergeCell ref="LYX2:LZD2"/>
    <mergeCell ref="LZE2:LZK2"/>
    <mergeCell ref="LWT2:LWZ2"/>
    <mergeCell ref="LXA2:LXG2"/>
    <mergeCell ref="LXH2:LXN2"/>
    <mergeCell ref="LXO2:LXU2"/>
    <mergeCell ref="LXV2:LYB2"/>
    <mergeCell ref="LVK2:LVQ2"/>
    <mergeCell ref="LVR2:LVX2"/>
    <mergeCell ref="LVY2:LWE2"/>
    <mergeCell ref="LWF2:LWL2"/>
    <mergeCell ref="LWM2:LWS2"/>
    <mergeCell ref="LUB2:LUH2"/>
    <mergeCell ref="LUI2:LUO2"/>
    <mergeCell ref="LUP2:LUV2"/>
    <mergeCell ref="LUW2:LVC2"/>
    <mergeCell ref="LVD2:LVJ2"/>
    <mergeCell ref="LSS2:LSY2"/>
    <mergeCell ref="LSZ2:LTF2"/>
    <mergeCell ref="LTG2:LTM2"/>
    <mergeCell ref="LTN2:LTT2"/>
    <mergeCell ref="LTU2:LUA2"/>
    <mergeCell ref="LRJ2:LRP2"/>
    <mergeCell ref="LRQ2:LRW2"/>
    <mergeCell ref="LRX2:LSD2"/>
    <mergeCell ref="LSE2:LSK2"/>
    <mergeCell ref="LSL2:LSR2"/>
    <mergeCell ref="LQA2:LQG2"/>
    <mergeCell ref="LQH2:LQN2"/>
    <mergeCell ref="LQO2:LQU2"/>
    <mergeCell ref="LQV2:LRB2"/>
    <mergeCell ref="LRC2:LRI2"/>
    <mergeCell ref="LOR2:LOX2"/>
    <mergeCell ref="LOY2:LPE2"/>
    <mergeCell ref="LPF2:LPL2"/>
    <mergeCell ref="LPM2:LPS2"/>
    <mergeCell ref="LPT2:LPZ2"/>
    <mergeCell ref="LNI2:LNO2"/>
    <mergeCell ref="LNP2:LNV2"/>
    <mergeCell ref="LNW2:LOC2"/>
    <mergeCell ref="LOD2:LOJ2"/>
    <mergeCell ref="LOK2:LOQ2"/>
    <mergeCell ref="LLZ2:LMF2"/>
    <mergeCell ref="LMG2:LMM2"/>
    <mergeCell ref="LMN2:LMT2"/>
    <mergeCell ref="LMU2:LNA2"/>
    <mergeCell ref="LNB2:LNH2"/>
    <mergeCell ref="LKQ2:LKW2"/>
    <mergeCell ref="LKX2:LLD2"/>
    <mergeCell ref="LLE2:LLK2"/>
    <mergeCell ref="LLL2:LLR2"/>
    <mergeCell ref="LLS2:LLY2"/>
    <mergeCell ref="LJH2:LJN2"/>
    <mergeCell ref="LJO2:LJU2"/>
    <mergeCell ref="LJV2:LKB2"/>
    <mergeCell ref="LKC2:LKI2"/>
    <mergeCell ref="LKJ2:LKP2"/>
    <mergeCell ref="LHY2:LIE2"/>
    <mergeCell ref="LIF2:LIL2"/>
    <mergeCell ref="LIM2:LIS2"/>
    <mergeCell ref="LIT2:LIZ2"/>
    <mergeCell ref="LJA2:LJG2"/>
    <mergeCell ref="LGP2:LGV2"/>
    <mergeCell ref="LGW2:LHC2"/>
    <mergeCell ref="LHD2:LHJ2"/>
    <mergeCell ref="LHK2:LHQ2"/>
    <mergeCell ref="LHR2:LHX2"/>
    <mergeCell ref="LFG2:LFM2"/>
    <mergeCell ref="LFN2:LFT2"/>
    <mergeCell ref="LFU2:LGA2"/>
    <mergeCell ref="LGB2:LGH2"/>
    <mergeCell ref="LGI2:LGO2"/>
    <mergeCell ref="LDX2:LED2"/>
    <mergeCell ref="LEE2:LEK2"/>
    <mergeCell ref="LEL2:LER2"/>
    <mergeCell ref="LES2:LEY2"/>
    <mergeCell ref="LEZ2:LFF2"/>
    <mergeCell ref="LCO2:LCU2"/>
    <mergeCell ref="LCV2:LDB2"/>
    <mergeCell ref="LDC2:LDI2"/>
    <mergeCell ref="LDJ2:LDP2"/>
    <mergeCell ref="LDQ2:LDW2"/>
    <mergeCell ref="LBF2:LBL2"/>
    <mergeCell ref="LBM2:LBS2"/>
    <mergeCell ref="LBT2:LBZ2"/>
    <mergeCell ref="LCA2:LCG2"/>
    <mergeCell ref="LCH2:LCN2"/>
    <mergeCell ref="KZW2:LAC2"/>
    <mergeCell ref="LAD2:LAJ2"/>
    <mergeCell ref="LAK2:LAQ2"/>
    <mergeCell ref="LAR2:LAX2"/>
    <mergeCell ref="LAY2:LBE2"/>
    <mergeCell ref="KYN2:KYT2"/>
    <mergeCell ref="KYU2:KZA2"/>
    <mergeCell ref="KZB2:KZH2"/>
    <mergeCell ref="KZI2:KZO2"/>
    <mergeCell ref="KZP2:KZV2"/>
    <mergeCell ref="KXE2:KXK2"/>
    <mergeCell ref="KXL2:KXR2"/>
    <mergeCell ref="KXS2:KXY2"/>
    <mergeCell ref="KXZ2:KYF2"/>
    <mergeCell ref="KYG2:KYM2"/>
    <mergeCell ref="KVV2:KWB2"/>
    <mergeCell ref="KWC2:KWI2"/>
    <mergeCell ref="KWJ2:KWP2"/>
    <mergeCell ref="KWQ2:KWW2"/>
    <mergeCell ref="KWX2:KXD2"/>
    <mergeCell ref="KUM2:KUS2"/>
    <mergeCell ref="KUT2:KUZ2"/>
    <mergeCell ref="KVA2:KVG2"/>
    <mergeCell ref="KVH2:KVN2"/>
    <mergeCell ref="KVO2:KVU2"/>
    <mergeCell ref="KTD2:KTJ2"/>
    <mergeCell ref="KTK2:KTQ2"/>
    <mergeCell ref="KTR2:KTX2"/>
    <mergeCell ref="KTY2:KUE2"/>
    <mergeCell ref="KUF2:KUL2"/>
    <mergeCell ref="KRU2:KSA2"/>
    <mergeCell ref="KSB2:KSH2"/>
    <mergeCell ref="KSI2:KSO2"/>
    <mergeCell ref="KSP2:KSV2"/>
    <mergeCell ref="KSW2:KTC2"/>
    <mergeCell ref="KQL2:KQR2"/>
    <mergeCell ref="KQS2:KQY2"/>
    <mergeCell ref="KQZ2:KRF2"/>
    <mergeCell ref="KRG2:KRM2"/>
    <mergeCell ref="KRN2:KRT2"/>
    <mergeCell ref="KPC2:KPI2"/>
    <mergeCell ref="KPJ2:KPP2"/>
    <mergeCell ref="KPQ2:KPW2"/>
    <mergeCell ref="KPX2:KQD2"/>
    <mergeCell ref="KQE2:KQK2"/>
    <mergeCell ref="KNT2:KNZ2"/>
    <mergeCell ref="KOA2:KOG2"/>
    <mergeCell ref="KOH2:KON2"/>
    <mergeCell ref="KOO2:KOU2"/>
    <mergeCell ref="KOV2:KPB2"/>
    <mergeCell ref="KMK2:KMQ2"/>
    <mergeCell ref="KMR2:KMX2"/>
    <mergeCell ref="KMY2:KNE2"/>
    <mergeCell ref="KNF2:KNL2"/>
    <mergeCell ref="KNM2:KNS2"/>
    <mergeCell ref="KLB2:KLH2"/>
    <mergeCell ref="KLI2:KLO2"/>
    <mergeCell ref="KLP2:KLV2"/>
    <mergeCell ref="KLW2:KMC2"/>
    <mergeCell ref="KMD2:KMJ2"/>
    <mergeCell ref="KJS2:KJY2"/>
    <mergeCell ref="KJZ2:KKF2"/>
    <mergeCell ref="KKG2:KKM2"/>
    <mergeCell ref="KKN2:KKT2"/>
    <mergeCell ref="KKU2:KLA2"/>
    <mergeCell ref="KIJ2:KIP2"/>
    <mergeCell ref="KIQ2:KIW2"/>
    <mergeCell ref="KIX2:KJD2"/>
    <mergeCell ref="KJE2:KJK2"/>
    <mergeCell ref="KJL2:KJR2"/>
    <mergeCell ref="KHA2:KHG2"/>
    <mergeCell ref="KHH2:KHN2"/>
    <mergeCell ref="KHO2:KHU2"/>
    <mergeCell ref="KHV2:KIB2"/>
    <mergeCell ref="KIC2:KII2"/>
    <mergeCell ref="KFR2:KFX2"/>
    <mergeCell ref="KFY2:KGE2"/>
    <mergeCell ref="KGF2:KGL2"/>
    <mergeCell ref="KGM2:KGS2"/>
    <mergeCell ref="KGT2:KGZ2"/>
    <mergeCell ref="KEI2:KEO2"/>
    <mergeCell ref="KEP2:KEV2"/>
    <mergeCell ref="KEW2:KFC2"/>
    <mergeCell ref="KFD2:KFJ2"/>
    <mergeCell ref="KFK2:KFQ2"/>
    <mergeCell ref="KCZ2:KDF2"/>
    <mergeCell ref="KDG2:KDM2"/>
    <mergeCell ref="KDN2:KDT2"/>
    <mergeCell ref="KDU2:KEA2"/>
    <mergeCell ref="KEB2:KEH2"/>
    <mergeCell ref="KBQ2:KBW2"/>
    <mergeCell ref="KBX2:KCD2"/>
    <mergeCell ref="KCE2:KCK2"/>
    <mergeCell ref="KCL2:KCR2"/>
    <mergeCell ref="KCS2:KCY2"/>
    <mergeCell ref="KAH2:KAN2"/>
    <mergeCell ref="KAO2:KAU2"/>
    <mergeCell ref="KAV2:KBB2"/>
    <mergeCell ref="KBC2:KBI2"/>
    <mergeCell ref="KBJ2:KBP2"/>
    <mergeCell ref="JYY2:JZE2"/>
    <mergeCell ref="JZF2:JZL2"/>
    <mergeCell ref="JZM2:JZS2"/>
    <mergeCell ref="JZT2:JZZ2"/>
    <mergeCell ref="KAA2:KAG2"/>
    <mergeCell ref="JXP2:JXV2"/>
    <mergeCell ref="JXW2:JYC2"/>
    <mergeCell ref="JYD2:JYJ2"/>
    <mergeCell ref="JYK2:JYQ2"/>
    <mergeCell ref="JYR2:JYX2"/>
    <mergeCell ref="JWG2:JWM2"/>
    <mergeCell ref="JWN2:JWT2"/>
    <mergeCell ref="JWU2:JXA2"/>
    <mergeCell ref="JXB2:JXH2"/>
    <mergeCell ref="JXI2:JXO2"/>
    <mergeCell ref="JUX2:JVD2"/>
    <mergeCell ref="JVE2:JVK2"/>
    <mergeCell ref="JVL2:JVR2"/>
    <mergeCell ref="JVS2:JVY2"/>
    <mergeCell ref="JVZ2:JWF2"/>
    <mergeCell ref="JTO2:JTU2"/>
    <mergeCell ref="JTV2:JUB2"/>
    <mergeCell ref="JUC2:JUI2"/>
    <mergeCell ref="JUJ2:JUP2"/>
    <mergeCell ref="JUQ2:JUW2"/>
    <mergeCell ref="JSF2:JSL2"/>
    <mergeCell ref="JSM2:JSS2"/>
    <mergeCell ref="JST2:JSZ2"/>
    <mergeCell ref="JTA2:JTG2"/>
    <mergeCell ref="JTH2:JTN2"/>
    <mergeCell ref="JQW2:JRC2"/>
    <mergeCell ref="JRD2:JRJ2"/>
    <mergeCell ref="JRK2:JRQ2"/>
    <mergeCell ref="JRR2:JRX2"/>
    <mergeCell ref="JRY2:JSE2"/>
    <mergeCell ref="JPN2:JPT2"/>
    <mergeCell ref="JPU2:JQA2"/>
    <mergeCell ref="JQB2:JQH2"/>
    <mergeCell ref="JQI2:JQO2"/>
    <mergeCell ref="JQP2:JQV2"/>
    <mergeCell ref="JOE2:JOK2"/>
    <mergeCell ref="JOL2:JOR2"/>
    <mergeCell ref="JOS2:JOY2"/>
    <mergeCell ref="JOZ2:JPF2"/>
    <mergeCell ref="JPG2:JPM2"/>
    <mergeCell ref="JMV2:JNB2"/>
    <mergeCell ref="JNC2:JNI2"/>
    <mergeCell ref="JNJ2:JNP2"/>
    <mergeCell ref="JNQ2:JNW2"/>
    <mergeCell ref="JNX2:JOD2"/>
    <mergeCell ref="JLM2:JLS2"/>
    <mergeCell ref="JLT2:JLZ2"/>
    <mergeCell ref="JMA2:JMG2"/>
    <mergeCell ref="JMH2:JMN2"/>
    <mergeCell ref="JMO2:JMU2"/>
    <mergeCell ref="JKD2:JKJ2"/>
    <mergeCell ref="JKK2:JKQ2"/>
    <mergeCell ref="JKR2:JKX2"/>
    <mergeCell ref="JKY2:JLE2"/>
    <mergeCell ref="JLF2:JLL2"/>
    <mergeCell ref="JIU2:JJA2"/>
    <mergeCell ref="JJB2:JJH2"/>
    <mergeCell ref="JJI2:JJO2"/>
    <mergeCell ref="JJP2:JJV2"/>
    <mergeCell ref="JJW2:JKC2"/>
    <mergeCell ref="JHL2:JHR2"/>
    <mergeCell ref="JHS2:JHY2"/>
    <mergeCell ref="JHZ2:JIF2"/>
    <mergeCell ref="JIG2:JIM2"/>
    <mergeCell ref="JIN2:JIT2"/>
    <mergeCell ref="JGC2:JGI2"/>
    <mergeCell ref="JGJ2:JGP2"/>
    <mergeCell ref="JGQ2:JGW2"/>
    <mergeCell ref="JGX2:JHD2"/>
    <mergeCell ref="JHE2:JHK2"/>
    <mergeCell ref="JET2:JEZ2"/>
    <mergeCell ref="JFA2:JFG2"/>
    <mergeCell ref="JFH2:JFN2"/>
    <mergeCell ref="JFO2:JFU2"/>
    <mergeCell ref="JFV2:JGB2"/>
    <mergeCell ref="JDK2:JDQ2"/>
    <mergeCell ref="JDR2:JDX2"/>
    <mergeCell ref="JDY2:JEE2"/>
    <mergeCell ref="JEF2:JEL2"/>
    <mergeCell ref="JEM2:JES2"/>
    <mergeCell ref="JCB2:JCH2"/>
    <mergeCell ref="JCI2:JCO2"/>
    <mergeCell ref="JCP2:JCV2"/>
    <mergeCell ref="JCW2:JDC2"/>
    <mergeCell ref="JDD2:JDJ2"/>
    <mergeCell ref="JAS2:JAY2"/>
    <mergeCell ref="JAZ2:JBF2"/>
    <mergeCell ref="JBG2:JBM2"/>
    <mergeCell ref="JBN2:JBT2"/>
    <mergeCell ref="JBU2:JCA2"/>
    <mergeCell ref="IZJ2:IZP2"/>
    <mergeCell ref="IZQ2:IZW2"/>
    <mergeCell ref="IZX2:JAD2"/>
    <mergeCell ref="JAE2:JAK2"/>
    <mergeCell ref="JAL2:JAR2"/>
    <mergeCell ref="IYA2:IYG2"/>
    <mergeCell ref="IYH2:IYN2"/>
    <mergeCell ref="IYO2:IYU2"/>
    <mergeCell ref="IYV2:IZB2"/>
    <mergeCell ref="IZC2:IZI2"/>
    <mergeCell ref="IWR2:IWX2"/>
    <mergeCell ref="IWY2:IXE2"/>
    <mergeCell ref="IXF2:IXL2"/>
    <mergeCell ref="IXM2:IXS2"/>
    <mergeCell ref="IXT2:IXZ2"/>
    <mergeCell ref="IVI2:IVO2"/>
    <mergeCell ref="IVP2:IVV2"/>
    <mergeCell ref="IVW2:IWC2"/>
    <mergeCell ref="IWD2:IWJ2"/>
    <mergeCell ref="IWK2:IWQ2"/>
    <mergeCell ref="ITZ2:IUF2"/>
    <mergeCell ref="IUG2:IUM2"/>
    <mergeCell ref="IUN2:IUT2"/>
    <mergeCell ref="IUU2:IVA2"/>
    <mergeCell ref="IVB2:IVH2"/>
    <mergeCell ref="ISQ2:ISW2"/>
    <mergeCell ref="ISX2:ITD2"/>
    <mergeCell ref="ITE2:ITK2"/>
    <mergeCell ref="ITL2:ITR2"/>
    <mergeCell ref="ITS2:ITY2"/>
    <mergeCell ref="IRH2:IRN2"/>
    <mergeCell ref="IRO2:IRU2"/>
    <mergeCell ref="IRV2:ISB2"/>
    <mergeCell ref="ISC2:ISI2"/>
    <mergeCell ref="ISJ2:ISP2"/>
    <mergeCell ref="IPY2:IQE2"/>
    <mergeCell ref="IQF2:IQL2"/>
    <mergeCell ref="IQM2:IQS2"/>
    <mergeCell ref="IQT2:IQZ2"/>
    <mergeCell ref="IRA2:IRG2"/>
    <mergeCell ref="IOP2:IOV2"/>
    <mergeCell ref="IOW2:IPC2"/>
    <mergeCell ref="IPD2:IPJ2"/>
    <mergeCell ref="IPK2:IPQ2"/>
    <mergeCell ref="IPR2:IPX2"/>
    <mergeCell ref="ING2:INM2"/>
    <mergeCell ref="INN2:INT2"/>
    <mergeCell ref="INU2:IOA2"/>
    <mergeCell ref="IOB2:IOH2"/>
    <mergeCell ref="IOI2:IOO2"/>
    <mergeCell ref="ILX2:IMD2"/>
    <mergeCell ref="IME2:IMK2"/>
    <mergeCell ref="IML2:IMR2"/>
    <mergeCell ref="IMS2:IMY2"/>
    <mergeCell ref="IMZ2:INF2"/>
    <mergeCell ref="IKO2:IKU2"/>
    <mergeCell ref="IKV2:ILB2"/>
    <mergeCell ref="ILC2:ILI2"/>
    <mergeCell ref="ILJ2:ILP2"/>
    <mergeCell ref="ILQ2:ILW2"/>
    <mergeCell ref="IJF2:IJL2"/>
    <mergeCell ref="IJM2:IJS2"/>
    <mergeCell ref="IJT2:IJZ2"/>
    <mergeCell ref="IKA2:IKG2"/>
    <mergeCell ref="IKH2:IKN2"/>
    <mergeCell ref="IHW2:IIC2"/>
    <mergeCell ref="IID2:IIJ2"/>
    <mergeCell ref="IIK2:IIQ2"/>
    <mergeCell ref="IIR2:IIX2"/>
    <mergeCell ref="IIY2:IJE2"/>
    <mergeCell ref="IGN2:IGT2"/>
    <mergeCell ref="IGU2:IHA2"/>
    <mergeCell ref="IHB2:IHH2"/>
    <mergeCell ref="IHI2:IHO2"/>
    <mergeCell ref="IHP2:IHV2"/>
    <mergeCell ref="IFE2:IFK2"/>
    <mergeCell ref="IFL2:IFR2"/>
    <mergeCell ref="IFS2:IFY2"/>
    <mergeCell ref="IFZ2:IGF2"/>
    <mergeCell ref="IGG2:IGM2"/>
    <mergeCell ref="IDV2:IEB2"/>
    <mergeCell ref="IEC2:IEI2"/>
    <mergeCell ref="IEJ2:IEP2"/>
    <mergeCell ref="IEQ2:IEW2"/>
    <mergeCell ref="IEX2:IFD2"/>
    <mergeCell ref="ICM2:ICS2"/>
    <mergeCell ref="ICT2:ICZ2"/>
    <mergeCell ref="IDA2:IDG2"/>
    <mergeCell ref="IDH2:IDN2"/>
    <mergeCell ref="IDO2:IDU2"/>
    <mergeCell ref="IBD2:IBJ2"/>
    <mergeCell ref="IBK2:IBQ2"/>
    <mergeCell ref="IBR2:IBX2"/>
    <mergeCell ref="IBY2:ICE2"/>
    <mergeCell ref="ICF2:ICL2"/>
    <mergeCell ref="HZU2:IAA2"/>
    <mergeCell ref="IAB2:IAH2"/>
    <mergeCell ref="IAI2:IAO2"/>
    <mergeCell ref="IAP2:IAV2"/>
    <mergeCell ref="IAW2:IBC2"/>
    <mergeCell ref="HYL2:HYR2"/>
    <mergeCell ref="HYS2:HYY2"/>
    <mergeCell ref="HYZ2:HZF2"/>
    <mergeCell ref="HZG2:HZM2"/>
    <mergeCell ref="HZN2:HZT2"/>
    <mergeCell ref="HXC2:HXI2"/>
    <mergeCell ref="HXJ2:HXP2"/>
    <mergeCell ref="HXQ2:HXW2"/>
    <mergeCell ref="HXX2:HYD2"/>
    <mergeCell ref="HYE2:HYK2"/>
    <mergeCell ref="HVT2:HVZ2"/>
    <mergeCell ref="HWA2:HWG2"/>
    <mergeCell ref="HWH2:HWN2"/>
    <mergeCell ref="HWO2:HWU2"/>
    <mergeCell ref="HWV2:HXB2"/>
    <mergeCell ref="HUK2:HUQ2"/>
    <mergeCell ref="HUR2:HUX2"/>
    <mergeCell ref="HUY2:HVE2"/>
    <mergeCell ref="HVF2:HVL2"/>
    <mergeCell ref="HVM2:HVS2"/>
    <mergeCell ref="HTB2:HTH2"/>
    <mergeCell ref="HTI2:HTO2"/>
    <mergeCell ref="HTP2:HTV2"/>
    <mergeCell ref="HTW2:HUC2"/>
    <mergeCell ref="HUD2:HUJ2"/>
    <mergeCell ref="HRS2:HRY2"/>
    <mergeCell ref="HRZ2:HSF2"/>
    <mergeCell ref="HSG2:HSM2"/>
    <mergeCell ref="HSN2:HST2"/>
    <mergeCell ref="HSU2:HTA2"/>
    <mergeCell ref="HQJ2:HQP2"/>
    <mergeCell ref="HQQ2:HQW2"/>
    <mergeCell ref="HQX2:HRD2"/>
    <mergeCell ref="HRE2:HRK2"/>
    <mergeCell ref="HRL2:HRR2"/>
    <mergeCell ref="HPA2:HPG2"/>
    <mergeCell ref="HPH2:HPN2"/>
    <mergeCell ref="HPO2:HPU2"/>
    <mergeCell ref="HPV2:HQB2"/>
    <mergeCell ref="HQC2:HQI2"/>
    <mergeCell ref="HNR2:HNX2"/>
    <mergeCell ref="HNY2:HOE2"/>
    <mergeCell ref="HOF2:HOL2"/>
    <mergeCell ref="HOM2:HOS2"/>
    <mergeCell ref="HOT2:HOZ2"/>
    <mergeCell ref="HMI2:HMO2"/>
    <mergeCell ref="HMP2:HMV2"/>
    <mergeCell ref="HMW2:HNC2"/>
    <mergeCell ref="HND2:HNJ2"/>
    <mergeCell ref="HNK2:HNQ2"/>
    <mergeCell ref="HKZ2:HLF2"/>
    <mergeCell ref="HLG2:HLM2"/>
    <mergeCell ref="HLN2:HLT2"/>
    <mergeCell ref="HLU2:HMA2"/>
    <mergeCell ref="HMB2:HMH2"/>
    <mergeCell ref="HJQ2:HJW2"/>
    <mergeCell ref="HJX2:HKD2"/>
    <mergeCell ref="HKE2:HKK2"/>
    <mergeCell ref="HKL2:HKR2"/>
    <mergeCell ref="HKS2:HKY2"/>
    <mergeCell ref="HIH2:HIN2"/>
    <mergeCell ref="HIO2:HIU2"/>
    <mergeCell ref="HIV2:HJB2"/>
    <mergeCell ref="HJC2:HJI2"/>
    <mergeCell ref="HJJ2:HJP2"/>
    <mergeCell ref="HGY2:HHE2"/>
    <mergeCell ref="HHF2:HHL2"/>
    <mergeCell ref="HHM2:HHS2"/>
    <mergeCell ref="HHT2:HHZ2"/>
    <mergeCell ref="HIA2:HIG2"/>
    <mergeCell ref="HFP2:HFV2"/>
    <mergeCell ref="HFW2:HGC2"/>
    <mergeCell ref="HGD2:HGJ2"/>
    <mergeCell ref="HGK2:HGQ2"/>
    <mergeCell ref="HGR2:HGX2"/>
    <mergeCell ref="HEG2:HEM2"/>
    <mergeCell ref="HEN2:HET2"/>
    <mergeCell ref="HEU2:HFA2"/>
    <mergeCell ref="HFB2:HFH2"/>
    <mergeCell ref="HFI2:HFO2"/>
    <mergeCell ref="HCX2:HDD2"/>
    <mergeCell ref="HDE2:HDK2"/>
    <mergeCell ref="HDL2:HDR2"/>
    <mergeCell ref="HDS2:HDY2"/>
    <mergeCell ref="HDZ2:HEF2"/>
    <mergeCell ref="HBO2:HBU2"/>
    <mergeCell ref="HBV2:HCB2"/>
    <mergeCell ref="HCC2:HCI2"/>
    <mergeCell ref="HCJ2:HCP2"/>
    <mergeCell ref="HCQ2:HCW2"/>
    <mergeCell ref="HAF2:HAL2"/>
    <mergeCell ref="HAM2:HAS2"/>
    <mergeCell ref="HAT2:HAZ2"/>
    <mergeCell ref="HBA2:HBG2"/>
    <mergeCell ref="HBH2:HBN2"/>
    <mergeCell ref="GYW2:GZC2"/>
    <mergeCell ref="GZD2:GZJ2"/>
    <mergeCell ref="GZK2:GZQ2"/>
    <mergeCell ref="GZR2:GZX2"/>
    <mergeCell ref="GZY2:HAE2"/>
    <mergeCell ref="GXN2:GXT2"/>
    <mergeCell ref="GXU2:GYA2"/>
    <mergeCell ref="GYB2:GYH2"/>
    <mergeCell ref="GYI2:GYO2"/>
    <mergeCell ref="GYP2:GYV2"/>
    <mergeCell ref="GWE2:GWK2"/>
    <mergeCell ref="GWL2:GWR2"/>
    <mergeCell ref="GWS2:GWY2"/>
    <mergeCell ref="GWZ2:GXF2"/>
    <mergeCell ref="GXG2:GXM2"/>
    <mergeCell ref="GUV2:GVB2"/>
    <mergeCell ref="GVC2:GVI2"/>
    <mergeCell ref="GVJ2:GVP2"/>
    <mergeCell ref="GVQ2:GVW2"/>
    <mergeCell ref="GVX2:GWD2"/>
    <mergeCell ref="GTM2:GTS2"/>
    <mergeCell ref="GTT2:GTZ2"/>
    <mergeCell ref="GUA2:GUG2"/>
    <mergeCell ref="GUH2:GUN2"/>
    <mergeCell ref="GUO2:GUU2"/>
    <mergeCell ref="GSD2:GSJ2"/>
    <mergeCell ref="GSK2:GSQ2"/>
    <mergeCell ref="GSR2:GSX2"/>
    <mergeCell ref="GSY2:GTE2"/>
    <mergeCell ref="GTF2:GTL2"/>
    <mergeCell ref="GQU2:GRA2"/>
    <mergeCell ref="GRB2:GRH2"/>
    <mergeCell ref="GRI2:GRO2"/>
    <mergeCell ref="GRP2:GRV2"/>
    <mergeCell ref="GRW2:GSC2"/>
    <mergeCell ref="GPL2:GPR2"/>
    <mergeCell ref="GPS2:GPY2"/>
    <mergeCell ref="GPZ2:GQF2"/>
    <mergeCell ref="GQG2:GQM2"/>
    <mergeCell ref="GQN2:GQT2"/>
    <mergeCell ref="GOC2:GOI2"/>
    <mergeCell ref="GOJ2:GOP2"/>
    <mergeCell ref="GOQ2:GOW2"/>
    <mergeCell ref="GOX2:GPD2"/>
    <mergeCell ref="GPE2:GPK2"/>
    <mergeCell ref="GMT2:GMZ2"/>
    <mergeCell ref="GNA2:GNG2"/>
    <mergeCell ref="GNH2:GNN2"/>
    <mergeCell ref="GNO2:GNU2"/>
    <mergeCell ref="GNV2:GOB2"/>
    <mergeCell ref="GLK2:GLQ2"/>
    <mergeCell ref="GLR2:GLX2"/>
    <mergeCell ref="GLY2:GME2"/>
    <mergeCell ref="GMF2:GML2"/>
    <mergeCell ref="GMM2:GMS2"/>
    <mergeCell ref="GKB2:GKH2"/>
    <mergeCell ref="GKI2:GKO2"/>
    <mergeCell ref="GKP2:GKV2"/>
    <mergeCell ref="GKW2:GLC2"/>
    <mergeCell ref="GLD2:GLJ2"/>
    <mergeCell ref="GIS2:GIY2"/>
    <mergeCell ref="GIZ2:GJF2"/>
    <mergeCell ref="GJG2:GJM2"/>
    <mergeCell ref="GJN2:GJT2"/>
    <mergeCell ref="GJU2:GKA2"/>
    <mergeCell ref="GHJ2:GHP2"/>
    <mergeCell ref="GHQ2:GHW2"/>
    <mergeCell ref="GHX2:GID2"/>
    <mergeCell ref="GIE2:GIK2"/>
    <mergeCell ref="GIL2:GIR2"/>
    <mergeCell ref="GGA2:GGG2"/>
    <mergeCell ref="GGH2:GGN2"/>
    <mergeCell ref="GGO2:GGU2"/>
    <mergeCell ref="GGV2:GHB2"/>
    <mergeCell ref="GHC2:GHI2"/>
    <mergeCell ref="GER2:GEX2"/>
    <mergeCell ref="GEY2:GFE2"/>
    <mergeCell ref="GFF2:GFL2"/>
    <mergeCell ref="GFM2:GFS2"/>
    <mergeCell ref="GFT2:GFZ2"/>
    <mergeCell ref="GDI2:GDO2"/>
    <mergeCell ref="GDP2:GDV2"/>
    <mergeCell ref="GDW2:GEC2"/>
    <mergeCell ref="GED2:GEJ2"/>
    <mergeCell ref="GEK2:GEQ2"/>
    <mergeCell ref="GBZ2:GCF2"/>
    <mergeCell ref="GCG2:GCM2"/>
    <mergeCell ref="GCN2:GCT2"/>
    <mergeCell ref="GCU2:GDA2"/>
    <mergeCell ref="GDB2:GDH2"/>
    <mergeCell ref="GAQ2:GAW2"/>
    <mergeCell ref="GAX2:GBD2"/>
    <mergeCell ref="GBE2:GBK2"/>
    <mergeCell ref="GBL2:GBR2"/>
    <mergeCell ref="GBS2:GBY2"/>
    <mergeCell ref="FZH2:FZN2"/>
    <mergeCell ref="FZO2:FZU2"/>
    <mergeCell ref="FZV2:GAB2"/>
    <mergeCell ref="GAC2:GAI2"/>
    <mergeCell ref="GAJ2:GAP2"/>
    <mergeCell ref="FXY2:FYE2"/>
    <mergeCell ref="FYF2:FYL2"/>
    <mergeCell ref="FYM2:FYS2"/>
    <mergeCell ref="FYT2:FYZ2"/>
    <mergeCell ref="FZA2:FZG2"/>
    <mergeCell ref="FWP2:FWV2"/>
    <mergeCell ref="FWW2:FXC2"/>
    <mergeCell ref="FXD2:FXJ2"/>
    <mergeCell ref="FXK2:FXQ2"/>
    <mergeCell ref="FXR2:FXX2"/>
    <mergeCell ref="FVG2:FVM2"/>
    <mergeCell ref="FVN2:FVT2"/>
    <mergeCell ref="FVU2:FWA2"/>
    <mergeCell ref="FWB2:FWH2"/>
    <mergeCell ref="FWI2:FWO2"/>
    <mergeCell ref="FTX2:FUD2"/>
    <mergeCell ref="FUE2:FUK2"/>
    <mergeCell ref="FUL2:FUR2"/>
    <mergeCell ref="FUS2:FUY2"/>
    <mergeCell ref="FUZ2:FVF2"/>
    <mergeCell ref="FSO2:FSU2"/>
    <mergeCell ref="FSV2:FTB2"/>
    <mergeCell ref="FTC2:FTI2"/>
    <mergeCell ref="FTJ2:FTP2"/>
    <mergeCell ref="FTQ2:FTW2"/>
    <mergeCell ref="FRF2:FRL2"/>
    <mergeCell ref="FRM2:FRS2"/>
    <mergeCell ref="FRT2:FRZ2"/>
    <mergeCell ref="FSA2:FSG2"/>
    <mergeCell ref="FSH2:FSN2"/>
    <mergeCell ref="FPW2:FQC2"/>
    <mergeCell ref="FQD2:FQJ2"/>
    <mergeCell ref="FQK2:FQQ2"/>
    <mergeCell ref="FQR2:FQX2"/>
    <mergeCell ref="FQY2:FRE2"/>
    <mergeCell ref="FON2:FOT2"/>
    <mergeCell ref="FOU2:FPA2"/>
    <mergeCell ref="FPB2:FPH2"/>
    <mergeCell ref="FPI2:FPO2"/>
    <mergeCell ref="FPP2:FPV2"/>
    <mergeCell ref="FNE2:FNK2"/>
    <mergeCell ref="FNL2:FNR2"/>
    <mergeCell ref="FNS2:FNY2"/>
    <mergeCell ref="FNZ2:FOF2"/>
    <mergeCell ref="FOG2:FOM2"/>
    <mergeCell ref="FLV2:FMB2"/>
    <mergeCell ref="FMC2:FMI2"/>
    <mergeCell ref="FMJ2:FMP2"/>
    <mergeCell ref="FMQ2:FMW2"/>
    <mergeCell ref="FMX2:FND2"/>
    <mergeCell ref="FKM2:FKS2"/>
    <mergeCell ref="FKT2:FKZ2"/>
    <mergeCell ref="FLA2:FLG2"/>
    <mergeCell ref="FLH2:FLN2"/>
    <mergeCell ref="FLO2:FLU2"/>
    <mergeCell ref="FJD2:FJJ2"/>
    <mergeCell ref="FJK2:FJQ2"/>
    <mergeCell ref="FJR2:FJX2"/>
    <mergeCell ref="FJY2:FKE2"/>
    <mergeCell ref="FKF2:FKL2"/>
    <mergeCell ref="FHU2:FIA2"/>
    <mergeCell ref="FIB2:FIH2"/>
    <mergeCell ref="FII2:FIO2"/>
    <mergeCell ref="FIP2:FIV2"/>
    <mergeCell ref="FIW2:FJC2"/>
    <mergeCell ref="FGL2:FGR2"/>
    <mergeCell ref="FGS2:FGY2"/>
    <mergeCell ref="FGZ2:FHF2"/>
    <mergeCell ref="FHG2:FHM2"/>
    <mergeCell ref="FHN2:FHT2"/>
    <mergeCell ref="FFC2:FFI2"/>
    <mergeCell ref="FFJ2:FFP2"/>
    <mergeCell ref="FFQ2:FFW2"/>
    <mergeCell ref="FFX2:FGD2"/>
    <mergeCell ref="FGE2:FGK2"/>
    <mergeCell ref="FDT2:FDZ2"/>
    <mergeCell ref="FEA2:FEG2"/>
    <mergeCell ref="FEH2:FEN2"/>
    <mergeCell ref="FEO2:FEU2"/>
    <mergeCell ref="FEV2:FFB2"/>
    <mergeCell ref="FCK2:FCQ2"/>
    <mergeCell ref="FCR2:FCX2"/>
    <mergeCell ref="FCY2:FDE2"/>
    <mergeCell ref="FDF2:FDL2"/>
    <mergeCell ref="FDM2:FDS2"/>
    <mergeCell ref="FBB2:FBH2"/>
    <mergeCell ref="FBI2:FBO2"/>
    <mergeCell ref="FBP2:FBV2"/>
    <mergeCell ref="FBW2:FCC2"/>
    <mergeCell ref="FCD2:FCJ2"/>
    <mergeCell ref="EZS2:EZY2"/>
    <mergeCell ref="EZZ2:FAF2"/>
    <mergeCell ref="FAG2:FAM2"/>
    <mergeCell ref="FAN2:FAT2"/>
    <mergeCell ref="FAU2:FBA2"/>
    <mergeCell ref="EYJ2:EYP2"/>
    <mergeCell ref="EYQ2:EYW2"/>
    <mergeCell ref="EYX2:EZD2"/>
    <mergeCell ref="EZE2:EZK2"/>
    <mergeCell ref="EZL2:EZR2"/>
    <mergeCell ref="EXA2:EXG2"/>
    <mergeCell ref="EXH2:EXN2"/>
    <mergeCell ref="EXO2:EXU2"/>
    <mergeCell ref="EXV2:EYB2"/>
    <mergeCell ref="EYC2:EYI2"/>
    <mergeCell ref="EVR2:EVX2"/>
    <mergeCell ref="EVY2:EWE2"/>
    <mergeCell ref="EWF2:EWL2"/>
    <mergeCell ref="EWM2:EWS2"/>
    <mergeCell ref="EWT2:EWZ2"/>
    <mergeCell ref="EUI2:EUO2"/>
    <mergeCell ref="EUP2:EUV2"/>
    <mergeCell ref="EUW2:EVC2"/>
    <mergeCell ref="EVD2:EVJ2"/>
    <mergeCell ref="EVK2:EVQ2"/>
    <mergeCell ref="ESZ2:ETF2"/>
    <mergeCell ref="ETG2:ETM2"/>
    <mergeCell ref="ETN2:ETT2"/>
    <mergeCell ref="ETU2:EUA2"/>
    <mergeCell ref="EUB2:EUH2"/>
    <mergeCell ref="ERQ2:ERW2"/>
    <mergeCell ref="ERX2:ESD2"/>
    <mergeCell ref="ESE2:ESK2"/>
    <mergeCell ref="ESL2:ESR2"/>
    <mergeCell ref="ESS2:ESY2"/>
    <mergeCell ref="EQH2:EQN2"/>
    <mergeCell ref="EQO2:EQU2"/>
    <mergeCell ref="EQV2:ERB2"/>
    <mergeCell ref="ERC2:ERI2"/>
    <mergeCell ref="ERJ2:ERP2"/>
    <mergeCell ref="EOY2:EPE2"/>
    <mergeCell ref="EPF2:EPL2"/>
    <mergeCell ref="EPM2:EPS2"/>
    <mergeCell ref="EPT2:EPZ2"/>
    <mergeCell ref="EQA2:EQG2"/>
    <mergeCell ref="ENP2:ENV2"/>
    <mergeCell ref="ENW2:EOC2"/>
    <mergeCell ref="EOD2:EOJ2"/>
    <mergeCell ref="EOK2:EOQ2"/>
    <mergeCell ref="EOR2:EOX2"/>
    <mergeCell ref="EMG2:EMM2"/>
    <mergeCell ref="EMN2:EMT2"/>
    <mergeCell ref="EMU2:ENA2"/>
    <mergeCell ref="ENB2:ENH2"/>
    <mergeCell ref="ENI2:ENO2"/>
    <mergeCell ref="EKX2:ELD2"/>
    <mergeCell ref="ELE2:ELK2"/>
    <mergeCell ref="ELL2:ELR2"/>
    <mergeCell ref="ELS2:ELY2"/>
    <mergeCell ref="ELZ2:EMF2"/>
    <mergeCell ref="EJO2:EJU2"/>
    <mergeCell ref="EJV2:EKB2"/>
    <mergeCell ref="EKC2:EKI2"/>
    <mergeCell ref="EKJ2:EKP2"/>
    <mergeCell ref="EKQ2:EKW2"/>
    <mergeCell ref="EIF2:EIL2"/>
    <mergeCell ref="EIM2:EIS2"/>
    <mergeCell ref="EIT2:EIZ2"/>
    <mergeCell ref="EJA2:EJG2"/>
    <mergeCell ref="EJH2:EJN2"/>
    <mergeCell ref="EGW2:EHC2"/>
    <mergeCell ref="EHD2:EHJ2"/>
    <mergeCell ref="EHK2:EHQ2"/>
    <mergeCell ref="EHR2:EHX2"/>
    <mergeCell ref="EHY2:EIE2"/>
    <mergeCell ref="EFN2:EFT2"/>
    <mergeCell ref="EFU2:EGA2"/>
    <mergeCell ref="EGB2:EGH2"/>
    <mergeCell ref="EGI2:EGO2"/>
    <mergeCell ref="EGP2:EGV2"/>
    <mergeCell ref="EEE2:EEK2"/>
    <mergeCell ref="EEL2:EER2"/>
    <mergeCell ref="EES2:EEY2"/>
    <mergeCell ref="EEZ2:EFF2"/>
    <mergeCell ref="EFG2:EFM2"/>
    <mergeCell ref="ECV2:EDB2"/>
    <mergeCell ref="EDC2:EDI2"/>
    <mergeCell ref="EDJ2:EDP2"/>
    <mergeCell ref="EDQ2:EDW2"/>
    <mergeCell ref="EDX2:EED2"/>
    <mergeCell ref="EBM2:EBS2"/>
    <mergeCell ref="EBT2:EBZ2"/>
    <mergeCell ref="ECA2:ECG2"/>
    <mergeCell ref="ECH2:ECN2"/>
    <mergeCell ref="ECO2:ECU2"/>
    <mergeCell ref="EAD2:EAJ2"/>
    <mergeCell ref="EAK2:EAQ2"/>
    <mergeCell ref="EAR2:EAX2"/>
    <mergeCell ref="EAY2:EBE2"/>
    <mergeCell ref="EBF2:EBL2"/>
    <mergeCell ref="DYU2:DZA2"/>
    <mergeCell ref="DZB2:DZH2"/>
    <mergeCell ref="DZI2:DZO2"/>
    <mergeCell ref="DZP2:DZV2"/>
    <mergeCell ref="DZW2:EAC2"/>
    <mergeCell ref="DXL2:DXR2"/>
    <mergeCell ref="DXS2:DXY2"/>
    <mergeCell ref="DXZ2:DYF2"/>
    <mergeCell ref="DYG2:DYM2"/>
    <mergeCell ref="DYN2:DYT2"/>
    <mergeCell ref="DWC2:DWI2"/>
    <mergeCell ref="DWJ2:DWP2"/>
    <mergeCell ref="DWQ2:DWW2"/>
    <mergeCell ref="DWX2:DXD2"/>
    <mergeCell ref="DXE2:DXK2"/>
    <mergeCell ref="DUT2:DUZ2"/>
    <mergeCell ref="DVA2:DVG2"/>
    <mergeCell ref="DVH2:DVN2"/>
    <mergeCell ref="DVO2:DVU2"/>
    <mergeCell ref="DVV2:DWB2"/>
    <mergeCell ref="DTK2:DTQ2"/>
    <mergeCell ref="DTR2:DTX2"/>
    <mergeCell ref="DTY2:DUE2"/>
    <mergeCell ref="DUF2:DUL2"/>
    <mergeCell ref="DUM2:DUS2"/>
    <mergeCell ref="DSB2:DSH2"/>
    <mergeCell ref="DSI2:DSO2"/>
    <mergeCell ref="DSP2:DSV2"/>
    <mergeCell ref="DSW2:DTC2"/>
    <mergeCell ref="DTD2:DTJ2"/>
    <mergeCell ref="DQS2:DQY2"/>
    <mergeCell ref="DQZ2:DRF2"/>
    <mergeCell ref="DRG2:DRM2"/>
    <mergeCell ref="DRN2:DRT2"/>
    <mergeCell ref="DRU2:DSA2"/>
    <mergeCell ref="DPJ2:DPP2"/>
    <mergeCell ref="DPQ2:DPW2"/>
    <mergeCell ref="DPX2:DQD2"/>
    <mergeCell ref="DQE2:DQK2"/>
    <mergeCell ref="DQL2:DQR2"/>
    <mergeCell ref="DOA2:DOG2"/>
    <mergeCell ref="DOH2:DON2"/>
    <mergeCell ref="DOO2:DOU2"/>
    <mergeCell ref="DOV2:DPB2"/>
    <mergeCell ref="DPC2:DPI2"/>
    <mergeCell ref="DMR2:DMX2"/>
    <mergeCell ref="DMY2:DNE2"/>
    <mergeCell ref="DNF2:DNL2"/>
    <mergeCell ref="DNM2:DNS2"/>
    <mergeCell ref="DNT2:DNZ2"/>
    <mergeCell ref="DLI2:DLO2"/>
    <mergeCell ref="DLP2:DLV2"/>
    <mergeCell ref="DLW2:DMC2"/>
    <mergeCell ref="DMD2:DMJ2"/>
    <mergeCell ref="DMK2:DMQ2"/>
    <mergeCell ref="DJZ2:DKF2"/>
    <mergeCell ref="DKG2:DKM2"/>
    <mergeCell ref="DKN2:DKT2"/>
    <mergeCell ref="DKU2:DLA2"/>
    <mergeCell ref="DLB2:DLH2"/>
    <mergeCell ref="DIQ2:DIW2"/>
    <mergeCell ref="DIX2:DJD2"/>
    <mergeCell ref="DJE2:DJK2"/>
    <mergeCell ref="DJL2:DJR2"/>
    <mergeCell ref="DJS2:DJY2"/>
    <mergeCell ref="DHH2:DHN2"/>
    <mergeCell ref="DHO2:DHU2"/>
    <mergeCell ref="DHV2:DIB2"/>
    <mergeCell ref="DIC2:DII2"/>
    <mergeCell ref="DIJ2:DIP2"/>
    <mergeCell ref="DFY2:DGE2"/>
    <mergeCell ref="DGF2:DGL2"/>
    <mergeCell ref="DGM2:DGS2"/>
    <mergeCell ref="DGT2:DGZ2"/>
    <mergeCell ref="DHA2:DHG2"/>
    <mergeCell ref="DEP2:DEV2"/>
    <mergeCell ref="DEW2:DFC2"/>
    <mergeCell ref="DFD2:DFJ2"/>
    <mergeCell ref="DFK2:DFQ2"/>
    <mergeCell ref="DFR2:DFX2"/>
    <mergeCell ref="DDG2:DDM2"/>
    <mergeCell ref="DDN2:DDT2"/>
    <mergeCell ref="DDU2:DEA2"/>
    <mergeCell ref="DEB2:DEH2"/>
    <mergeCell ref="DEI2:DEO2"/>
    <mergeCell ref="DBX2:DCD2"/>
    <mergeCell ref="DCE2:DCK2"/>
    <mergeCell ref="DCL2:DCR2"/>
    <mergeCell ref="DCS2:DCY2"/>
    <mergeCell ref="DCZ2:DDF2"/>
    <mergeCell ref="DAO2:DAU2"/>
    <mergeCell ref="DAV2:DBB2"/>
    <mergeCell ref="DBC2:DBI2"/>
    <mergeCell ref="DBJ2:DBP2"/>
    <mergeCell ref="DBQ2:DBW2"/>
    <mergeCell ref="CZF2:CZL2"/>
    <mergeCell ref="CZM2:CZS2"/>
    <mergeCell ref="CZT2:CZZ2"/>
    <mergeCell ref="DAA2:DAG2"/>
    <mergeCell ref="DAH2:DAN2"/>
    <mergeCell ref="CXW2:CYC2"/>
    <mergeCell ref="CYD2:CYJ2"/>
    <mergeCell ref="CYK2:CYQ2"/>
    <mergeCell ref="CYR2:CYX2"/>
    <mergeCell ref="CYY2:CZE2"/>
    <mergeCell ref="CWN2:CWT2"/>
    <mergeCell ref="CWU2:CXA2"/>
    <mergeCell ref="CXB2:CXH2"/>
    <mergeCell ref="CXI2:CXO2"/>
    <mergeCell ref="CXP2:CXV2"/>
    <mergeCell ref="CVE2:CVK2"/>
    <mergeCell ref="CVL2:CVR2"/>
    <mergeCell ref="CVS2:CVY2"/>
    <mergeCell ref="CVZ2:CWF2"/>
    <mergeCell ref="CWG2:CWM2"/>
    <mergeCell ref="CTV2:CUB2"/>
    <mergeCell ref="CUC2:CUI2"/>
    <mergeCell ref="CUJ2:CUP2"/>
    <mergeCell ref="CUQ2:CUW2"/>
    <mergeCell ref="CUX2:CVD2"/>
    <mergeCell ref="CSM2:CSS2"/>
    <mergeCell ref="CST2:CSZ2"/>
    <mergeCell ref="CTA2:CTG2"/>
    <mergeCell ref="CTH2:CTN2"/>
    <mergeCell ref="CTO2:CTU2"/>
    <mergeCell ref="CRD2:CRJ2"/>
    <mergeCell ref="CRK2:CRQ2"/>
    <mergeCell ref="CRR2:CRX2"/>
    <mergeCell ref="CRY2:CSE2"/>
    <mergeCell ref="CSF2:CSL2"/>
    <mergeCell ref="CPU2:CQA2"/>
    <mergeCell ref="CQB2:CQH2"/>
    <mergeCell ref="CQI2:CQO2"/>
    <mergeCell ref="CQP2:CQV2"/>
    <mergeCell ref="CQW2:CRC2"/>
    <mergeCell ref="COL2:COR2"/>
    <mergeCell ref="COS2:COY2"/>
    <mergeCell ref="COZ2:CPF2"/>
    <mergeCell ref="CPG2:CPM2"/>
    <mergeCell ref="CPN2:CPT2"/>
    <mergeCell ref="CNC2:CNI2"/>
    <mergeCell ref="CNJ2:CNP2"/>
    <mergeCell ref="CNQ2:CNW2"/>
    <mergeCell ref="CNX2:COD2"/>
    <mergeCell ref="COE2:COK2"/>
    <mergeCell ref="CLT2:CLZ2"/>
    <mergeCell ref="CMA2:CMG2"/>
    <mergeCell ref="CMH2:CMN2"/>
    <mergeCell ref="CMO2:CMU2"/>
    <mergeCell ref="CMV2:CNB2"/>
    <mergeCell ref="CKK2:CKQ2"/>
    <mergeCell ref="CKR2:CKX2"/>
    <mergeCell ref="CKY2:CLE2"/>
    <mergeCell ref="CLF2:CLL2"/>
    <mergeCell ref="CLM2:CLS2"/>
    <mergeCell ref="CJB2:CJH2"/>
    <mergeCell ref="CJI2:CJO2"/>
    <mergeCell ref="CJP2:CJV2"/>
    <mergeCell ref="CJW2:CKC2"/>
    <mergeCell ref="CKD2:CKJ2"/>
    <mergeCell ref="CHS2:CHY2"/>
    <mergeCell ref="CHZ2:CIF2"/>
    <mergeCell ref="CIG2:CIM2"/>
    <mergeCell ref="CIN2:CIT2"/>
    <mergeCell ref="CIU2:CJA2"/>
    <mergeCell ref="CGJ2:CGP2"/>
    <mergeCell ref="CGQ2:CGW2"/>
    <mergeCell ref="CGX2:CHD2"/>
    <mergeCell ref="CHE2:CHK2"/>
    <mergeCell ref="CHL2:CHR2"/>
    <mergeCell ref="CFA2:CFG2"/>
    <mergeCell ref="CFH2:CFN2"/>
    <mergeCell ref="CFO2:CFU2"/>
    <mergeCell ref="CFV2:CGB2"/>
    <mergeCell ref="CGC2:CGI2"/>
    <mergeCell ref="CDR2:CDX2"/>
    <mergeCell ref="CDY2:CEE2"/>
    <mergeCell ref="CEF2:CEL2"/>
    <mergeCell ref="CEM2:CES2"/>
    <mergeCell ref="CET2:CEZ2"/>
    <mergeCell ref="CCI2:CCO2"/>
    <mergeCell ref="CCP2:CCV2"/>
    <mergeCell ref="CCW2:CDC2"/>
    <mergeCell ref="CDD2:CDJ2"/>
    <mergeCell ref="CDK2:CDQ2"/>
    <mergeCell ref="CAZ2:CBF2"/>
    <mergeCell ref="CBG2:CBM2"/>
    <mergeCell ref="CBN2:CBT2"/>
    <mergeCell ref="CBU2:CCA2"/>
    <mergeCell ref="CCB2:CCH2"/>
    <mergeCell ref="BZQ2:BZW2"/>
    <mergeCell ref="BZX2:CAD2"/>
    <mergeCell ref="CAE2:CAK2"/>
    <mergeCell ref="CAL2:CAR2"/>
    <mergeCell ref="CAS2:CAY2"/>
    <mergeCell ref="BYH2:BYN2"/>
    <mergeCell ref="BYO2:BYU2"/>
    <mergeCell ref="BYV2:BZB2"/>
    <mergeCell ref="BZC2:BZI2"/>
    <mergeCell ref="BZJ2:BZP2"/>
    <mergeCell ref="BWY2:BXE2"/>
    <mergeCell ref="BXF2:BXL2"/>
    <mergeCell ref="BXM2:BXS2"/>
    <mergeCell ref="BXT2:BXZ2"/>
    <mergeCell ref="BYA2:BYG2"/>
    <mergeCell ref="BVP2:BVV2"/>
    <mergeCell ref="BVW2:BWC2"/>
    <mergeCell ref="BWD2:BWJ2"/>
    <mergeCell ref="BWK2:BWQ2"/>
    <mergeCell ref="BWR2:BWX2"/>
    <mergeCell ref="BUG2:BUM2"/>
    <mergeCell ref="BUN2:BUT2"/>
    <mergeCell ref="BUU2:BVA2"/>
    <mergeCell ref="BVB2:BVH2"/>
    <mergeCell ref="BVI2:BVO2"/>
    <mergeCell ref="BSX2:BTD2"/>
    <mergeCell ref="BTE2:BTK2"/>
    <mergeCell ref="BTL2:BTR2"/>
    <mergeCell ref="BTS2:BTY2"/>
    <mergeCell ref="BTZ2:BUF2"/>
    <mergeCell ref="BRO2:BRU2"/>
    <mergeCell ref="BRV2:BSB2"/>
    <mergeCell ref="BSC2:BSI2"/>
    <mergeCell ref="BSJ2:BSP2"/>
    <mergeCell ref="BSQ2:BSW2"/>
    <mergeCell ref="BQF2:BQL2"/>
    <mergeCell ref="BQM2:BQS2"/>
    <mergeCell ref="BQT2:BQZ2"/>
    <mergeCell ref="BRA2:BRG2"/>
    <mergeCell ref="BRH2:BRN2"/>
    <mergeCell ref="BOW2:BPC2"/>
    <mergeCell ref="BPD2:BPJ2"/>
    <mergeCell ref="BPK2:BPQ2"/>
    <mergeCell ref="BPR2:BPX2"/>
    <mergeCell ref="BPY2:BQE2"/>
    <mergeCell ref="BNN2:BNT2"/>
    <mergeCell ref="BNU2:BOA2"/>
    <mergeCell ref="BOB2:BOH2"/>
    <mergeCell ref="BOI2:BOO2"/>
    <mergeCell ref="BOP2:BOV2"/>
    <mergeCell ref="BME2:BMK2"/>
    <mergeCell ref="BML2:BMR2"/>
    <mergeCell ref="BMS2:BMY2"/>
    <mergeCell ref="BMZ2:BNF2"/>
    <mergeCell ref="BNG2:BNM2"/>
    <mergeCell ref="BKV2:BLB2"/>
    <mergeCell ref="BLC2:BLI2"/>
    <mergeCell ref="BLJ2:BLP2"/>
    <mergeCell ref="BLQ2:BLW2"/>
    <mergeCell ref="BLX2:BMD2"/>
    <mergeCell ref="BJM2:BJS2"/>
    <mergeCell ref="BJT2:BJZ2"/>
    <mergeCell ref="BKA2:BKG2"/>
    <mergeCell ref="BKH2:BKN2"/>
    <mergeCell ref="BKO2:BKU2"/>
    <mergeCell ref="BID2:BIJ2"/>
    <mergeCell ref="BIK2:BIQ2"/>
    <mergeCell ref="BIR2:BIX2"/>
    <mergeCell ref="BIY2:BJE2"/>
    <mergeCell ref="BJF2:BJL2"/>
    <mergeCell ref="BGU2:BHA2"/>
    <mergeCell ref="BHB2:BHH2"/>
    <mergeCell ref="BHI2:BHO2"/>
    <mergeCell ref="BHP2:BHV2"/>
    <mergeCell ref="BHW2:BIC2"/>
    <mergeCell ref="BFL2:BFR2"/>
    <mergeCell ref="BFS2:BFY2"/>
    <mergeCell ref="BFZ2:BGF2"/>
    <mergeCell ref="BGG2:BGM2"/>
    <mergeCell ref="BGN2:BGT2"/>
    <mergeCell ref="BEC2:BEI2"/>
    <mergeCell ref="BEJ2:BEP2"/>
    <mergeCell ref="BEQ2:BEW2"/>
    <mergeCell ref="BEX2:BFD2"/>
    <mergeCell ref="BFE2:BFK2"/>
    <mergeCell ref="BCT2:BCZ2"/>
    <mergeCell ref="BDA2:BDG2"/>
    <mergeCell ref="BDH2:BDN2"/>
    <mergeCell ref="BDO2:BDU2"/>
    <mergeCell ref="BDV2:BEB2"/>
    <mergeCell ref="BBK2:BBQ2"/>
    <mergeCell ref="BBR2:BBX2"/>
    <mergeCell ref="BBY2:BCE2"/>
    <mergeCell ref="BCF2:BCL2"/>
    <mergeCell ref="BCM2:BCS2"/>
    <mergeCell ref="BAB2:BAH2"/>
    <mergeCell ref="BAI2:BAO2"/>
    <mergeCell ref="BAP2:BAV2"/>
    <mergeCell ref="BAW2:BBC2"/>
    <mergeCell ref="BBD2:BBJ2"/>
    <mergeCell ref="AYS2:AYY2"/>
    <mergeCell ref="AYZ2:AZF2"/>
    <mergeCell ref="AZG2:AZM2"/>
    <mergeCell ref="AZN2:AZT2"/>
    <mergeCell ref="AZU2:BAA2"/>
    <mergeCell ref="AXJ2:AXP2"/>
    <mergeCell ref="AXQ2:AXW2"/>
    <mergeCell ref="AXX2:AYD2"/>
    <mergeCell ref="AYE2:AYK2"/>
    <mergeCell ref="AYL2:AYR2"/>
    <mergeCell ref="AWA2:AWG2"/>
    <mergeCell ref="AWH2:AWN2"/>
    <mergeCell ref="AWO2:AWU2"/>
    <mergeCell ref="AWV2:AXB2"/>
    <mergeCell ref="AXC2:AXI2"/>
    <mergeCell ref="AUR2:AUX2"/>
    <mergeCell ref="AUY2:AVE2"/>
    <mergeCell ref="AVF2:AVL2"/>
    <mergeCell ref="AVM2:AVS2"/>
    <mergeCell ref="AVT2:AVZ2"/>
    <mergeCell ref="ATI2:ATO2"/>
    <mergeCell ref="ATP2:ATV2"/>
    <mergeCell ref="ATW2:AUC2"/>
    <mergeCell ref="AUD2:AUJ2"/>
    <mergeCell ref="AUK2:AUQ2"/>
    <mergeCell ref="ARZ2:ASF2"/>
    <mergeCell ref="ASG2:ASM2"/>
    <mergeCell ref="ASN2:AST2"/>
    <mergeCell ref="ASU2:ATA2"/>
    <mergeCell ref="ATB2:ATH2"/>
    <mergeCell ref="AQQ2:AQW2"/>
    <mergeCell ref="AQX2:ARD2"/>
    <mergeCell ref="ARE2:ARK2"/>
    <mergeCell ref="ARL2:ARR2"/>
    <mergeCell ref="ARS2:ARY2"/>
    <mergeCell ref="APH2:APN2"/>
    <mergeCell ref="APO2:APU2"/>
    <mergeCell ref="APV2:AQB2"/>
    <mergeCell ref="AQC2:AQI2"/>
    <mergeCell ref="AQJ2:AQP2"/>
    <mergeCell ref="ANY2:AOE2"/>
    <mergeCell ref="AOF2:AOL2"/>
    <mergeCell ref="AOM2:AOS2"/>
    <mergeCell ref="AOT2:AOZ2"/>
    <mergeCell ref="APA2:APG2"/>
    <mergeCell ref="AMP2:AMV2"/>
    <mergeCell ref="AMW2:ANC2"/>
    <mergeCell ref="AND2:ANJ2"/>
    <mergeCell ref="ANK2:ANQ2"/>
    <mergeCell ref="ANR2:ANX2"/>
    <mergeCell ref="ALG2:ALM2"/>
    <mergeCell ref="ALN2:ALT2"/>
    <mergeCell ref="ALU2:AMA2"/>
    <mergeCell ref="AMB2:AMH2"/>
    <mergeCell ref="AMI2:AMO2"/>
    <mergeCell ref="AJX2:AKD2"/>
    <mergeCell ref="AKE2:AKK2"/>
    <mergeCell ref="AKL2:AKR2"/>
    <mergeCell ref="AKS2:AKY2"/>
    <mergeCell ref="AKZ2:ALF2"/>
    <mergeCell ref="AIO2:AIU2"/>
    <mergeCell ref="AIV2:AJB2"/>
    <mergeCell ref="AJC2:AJI2"/>
    <mergeCell ref="AJJ2:AJP2"/>
    <mergeCell ref="AJQ2:AJW2"/>
    <mergeCell ref="AHF2:AHL2"/>
    <mergeCell ref="AHM2:AHS2"/>
    <mergeCell ref="AHT2:AHZ2"/>
    <mergeCell ref="AIA2:AIG2"/>
    <mergeCell ref="AIH2:AIN2"/>
    <mergeCell ref="AFW2:AGC2"/>
    <mergeCell ref="AGD2:AGJ2"/>
    <mergeCell ref="AGK2:AGQ2"/>
    <mergeCell ref="AGR2:AGX2"/>
    <mergeCell ref="AGY2:AHE2"/>
    <mergeCell ref="AEN2:AET2"/>
    <mergeCell ref="AEU2:AFA2"/>
    <mergeCell ref="AFB2:AFH2"/>
    <mergeCell ref="AFI2:AFO2"/>
    <mergeCell ref="AFP2:AFV2"/>
    <mergeCell ref="ADE2:ADK2"/>
    <mergeCell ref="ADL2:ADR2"/>
    <mergeCell ref="ADS2:ADY2"/>
    <mergeCell ref="ADZ2:AEF2"/>
    <mergeCell ref="AEG2:AEM2"/>
    <mergeCell ref="ABV2:ACB2"/>
    <mergeCell ref="ACC2:ACI2"/>
    <mergeCell ref="ACJ2:ACP2"/>
    <mergeCell ref="ACQ2:ACW2"/>
    <mergeCell ref="ACX2:ADD2"/>
    <mergeCell ref="AAM2:AAS2"/>
    <mergeCell ref="AAT2:AAZ2"/>
    <mergeCell ref="ABA2:ABG2"/>
    <mergeCell ref="ABH2:ABN2"/>
    <mergeCell ref="ABO2:ABU2"/>
    <mergeCell ref="ZD2:ZJ2"/>
    <mergeCell ref="ZK2:ZQ2"/>
    <mergeCell ref="ZR2:ZX2"/>
    <mergeCell ref="ZY2:AAE2"/>
    <mergeCell ref="AAF2:AAL2"/>
    <mergeCell ref="XU2:YA2"/>
    <mergeCell ref="YB2:YH2"/>
    <mergeCell ref="YI2:YO2"/>
    <mergeCell ref="YP2:YV2"/>
    <mergeCell ref="YW2:ZC2"/>
    <mergeCell ref="WL2:WR2"/>
    <mergeCell ref="WS2:WY2"/>
    <mergeCell ref="WZ2:XF2"/>
    <mergeCell ref="XG2:XM2"/>
    <mergeCell ref="XN2:XT2"/>
    <mergeCell ref="VC2:VI2"/>
    <mergeCell ref="VJ2:VP2"/>
    <mergeCell ref="VQ2:VW2"/>
    <mergeCell ref="VX2:WD2"/>
    <mergeCell ref="WE2:WK2"/>
    <mergeCell ref="TT2:TZ2"/>
    <mergeCell ref="UA2:UG2"/>
    <mergeCell ref="UH2:UN2"/>
    <mergeCell ref="UO2:UU2"/>
    <mergeCell ref="UV2:VB2"/>
    <mergeCell ref="SK2:SQ2"/>
    <mergeCell ref="SR2:SX2"/>
    <mergeCell ref="SY2:TE2"/>
    <mergeCell ref="TF2:TL2"/>
    <mergeCell ref="TM2:TS2"/>
    <mergeCell ref="RB2:RH2"/>
    <mergeCell ref="RI2:RO2"/>
    <mergeCell ref="RP2:RV2"/>
    <mergeCell ref="RW2:SC2"/>
    <mergeCell ref="SD2:SJ2"/>
    <mergeCell ref="PS2:PY2"/>
    <mergeCell ref="PZ2:QF2"/>
    <mergeCell ref="QG2:QM2"/>
    <mergeCell ref="QN2:QT2"/>
    <mergeCell ref="QU2:RA2"/>
    <mergeCell ref="OJ2:OP2"/>
    <mergeCell ref="OQ2:OW2"/>
    <mergeCell ref="OX2:PD2"/>
    <mergeCell ref="PE2:PK2"/>
    <mergeCell ref="PL2:PR2"/>
    <mergeCell ref="NA2:NG2"/>
    <mergeCell ref="NH2:NN2"/>
    <mergeCell ref="NO2:NU2"/>
    <mergeCell ref="NV2:OB2"/>
    <mergeCell ref="OC2:OI2"/>
    <mergeCell ref="AJ2:AP2"/>
    <mergeCell ref="LR2:LX2"/>
    <mergeCell ref="LY2:ME2"/>
    <mergeCell ref="MF2:ML2"/>
    <mergeCell ref="MM2:MS2"/>
    <mergeCell ref="MT2:MZ2"/>
    <mergeCell ref="KI2:KO2"/>
    <mergeCell ref="KP2:KV2"/>
    <mergeCell ref="KW2:LC2"/>
    <mergeCell ref="LD2:LJ2"/>
    <mergeCell ref="LK2:LQ2"/>
    <mergeCell ref="IZ2:JF2"/>
    <mergeCell ref="JG2:JM2"/>
    <mergeCell ref="JN2:JT2"/>
    <mergeCell ref="JU2:KA2"/>
    <mergeCell ref="KB2:KH2"/>
    <mergeCell ref="HQ2:HW2"/>
    <mergeCell ref="HX2:ID2"/>
    <mergeCell ref="IE2:IK2"/>
    <mergeCell ref="IL2:IR2"/>
    <mergeCell ref="IS2:IY2"/>
    <mergeCell ref="AQ2:AW2"/>
    <mergeCell ref="GH2:GN2"/>
    <mergeCell ref="GO2:GU2"/>
    <mergeCell ref="GV2:HB2"/>
    <mergeCell ref="HC2:HI2"/>
    <mergeCell ref="HJ2:HP2"/>
    <mergeCell ref="EY2:FE2"/>
    <mergeCell ref="FF2:FL2"/>
    <mergeCell ref="FM2:FS2"/>
    <mergeCell ref="FT2:FZ2"/>
    <mergeCell ref="GA2:GG2"/>
    <mergeCell ref="H2:N2"/>
    <mergeCell ref="DP2:DV2"/>
    <mergeCell ref="DW2:EC2"/>
    <mergeCell ref="ED2:EJ2"/>
    <mergeCell ref="EK2:EQ2"/>
    <mergeCell ref="ER2:EX2"/>
    <mergeCell ref="CG2:CM2"/>
    <mergeCell ref="CN2:CT2"/>
    <mergeCell ref="CU2:DA2"/>
    <mergeCell ref="DB2:DH2"/>
    <mergeCell ref="DI2:DO2"/>
    <mergeCell ref="AX2:BD2"/>
    <mergeCell ref="BE2:BK2"/>
    <mergeCell ref="BL2:BR2"/>
    <mergeCell ref="BS2:BY2"/>
    <mergeCell ref="BZ2:CF2"/>
    <mergeCell ref="O2:U2"/>
    <mergeCell ref="V2:AB2"/>
    <mergeCell ref="AC2:AI2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J2" sqref="J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121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20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352</v>
      </c>
      <c r="D6" s="59">
        <v>4151.1000000000004</v>
      </c>
      <c r="E6" s="42">
        <f>IF(ISERROR(D6/C6),,D6/C6)</f>
        <v>11.792897727272729</v>
      </c>
      <c r="F6" s="42">
        <f>IF(ISERROR(C6/$B$3),0,C6/$B$3)</f>
        <v>17.600000000000001</v>
      </c>
      <c r="G6" s="42">
        <f>IF(ISERROR(D6/$B$3),0,D6/$B$3)</f>
        <v>207.55500000000001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184</v>
      </c>
      <c r="D7" s="16">
        <v>1407.1</v>
      </c>
      <c r="E7" s="42">
        <f>IF(ISERROR(D7/C7),,D7/C7)</f>
        <v>7.6472826086956518</v>
      </c>
      <c r="F7" s="42">
        <f>IF(ISERROR(C7/$B$3),0,C7/$B$3)</f>
        <v>9.1999999999999993</v>
      </c>
      <c r="G7" s="42">
        <f>IF(ISERROR(D7/$B$3),0,D7/$B$3)</f>
        <v>70.35499999999999</v>
      </c>
      <c r="H7" s="42">
        <f>IF(ISERROR(C7/$C$6),0,100*C7/$C$6)</f>
        <v>52.272727272727273</v>
      </c>
      <c r="I7" s="42">
        <f>IF(ISERROR(D7/$D$6),0,100*D7/$D$6)</f>
        <v>33.897039338970387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138</v>
      </c>
      <c r="D8" s="13">
        <v>628.9</v>
      </c>
      <c r="E8" s="28">
        <f>IF(ISERROR(D8/C8),,D8/C8)</f>
        <v>4.5572463768115936</v>
      </c>
      <c r="F8" s="28">
        <f>IF(ISERROR(C8/$B$3),0,C8/$B$3)</f>
        <v>6.9</v>
      </c>
      <c r="G8" s="28">
        <f>IF(ISERROR(D8/$B$3),0,D8/$B$3)</f>
        <v>31.445</v>
      </c>
      <c r="H8" s="28">
        <f>IF(ISERROR(C8/$C$6),0,100*C8/$C$6)</f>
        <v>39.204545454545453</v>
      </c>
      <c r="I8" s="28">
        <f>IF(ISERROR(D8/$D$6),0,100*D8/$D$6)</f>
        <v>15.15020115150201</v>
      </c>
      <c r="J8" s="28">
        <f>IF(ISERROR(C8/$C$7),0,100*C8/$C$7)</f>
        <v>75</v>
      </c>
      <c r="K8" s="28">
        <f>IF(ISERROR(D8/$D$7),0,100*D8/$D$7)</f>
        <v>44.694762277023671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28</v>
      </c>
      <c r="D9" s="13">
        <v>495.1</v>
      </c>
      <c r="E9" s="28">
        <f>IF(ISERROR(D9/C9),,D9/C9)</f>
        <v>17.682142857142857</v>
      </c>
      <c r="F9" s="28">
        <f>IF(ISERROR(C9/$B$3),0,C9/$B$3)</f>
        <v>1.4</v>
      </c>
      <c r="G9" s="28">
        <f>IF(ISERROR(D9/$B$3),0,D9/$B$3)</f>
        <v>24.755000000000003</v>
      </c>
      <c r="H9" s="28">
        <f>IF(ISERROR(C9/$C$6),0,100*C9/$C$6)</f>
        <v>7.9545454545454541</v>
      </c>
      <c r="I9" s="28">
        <f>IF(ISERROR(D9/$D$6),0,100*D9/$D$6)</f>
        <v>11.92695911926959</v>
      </c>
      <c r="J9" s="28">
        <f>IF(ISERROR(C9/$C$7),0,100*C9/$C$7)</f>
        <v>15.217391304347826</v>
      </c>
      <c r="K9" s="28">
        <f>IF(ISERROR(D9/$D$7),0,100*D9/$D$7)</f>
        <v>35.185843223651482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3</v>
      </c>
      <c r="D10" s="13">
        <v>33.6</v>
      </c>
      <c r="E10" s="28">
        <f>IF(ISERROR(D10/C10),,D10/C10)</f>
        <v>11.200000000000001</v>
      </c>
      <c r="F10" s="28">
        <f>IF(ISERROR(C10/$B$3),0,C10/$B$3)</f>
        <v>0.15</v>
      </c>
      <c r="G10" s="28">
        <f>IF(ISERROR(D10/$B$3),0,D10/$B$3)</f>
        <v>1.6800000000000002</v>
      </c>
      <c r="H10" s="28">
        <f>IF(ISERROR(C10/$C$6),0,100*C10/$C$6)</f>
        <v>0.85227272727272729</v>
      </c>
      <c r="I10" s="28">
        <f>IF(ISERROR(D10/$D$6),0,100*D10/$D$6)</f>
        <v>0.80942400809423998</v>
      </c>
      <c r="J10" s="28">
        <f>IF(ISERROR(C10/$C$7),0,100*C10/$C$7)</f>
        <v>1.6304347826086956</v>
      </c>
      <c r="K10" s="28">
        <f>IF(ISERROR(D10/$D$7),0,100*D10/$D$7)</f>
        <v>2.3878899864970506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15</v>
      </c>
      <c r="D11" s="13">
        <v>249.5</v>
      </c>
      <c r="E11" s="28">
        <f>IF(ISERROR(D11/C11),,D11/C11)</f>
        <v>16.633333333333333</v>
      </c>
      <c r="F11" s="28">
        <f>IF(ISERROR(C11/$B$3),0,C11/$B$3)</f>
        <v>0.75</v>
      </c>
      <c r="G11" s="28">
        <f>IF(ISERROR(D11/$B$3),0,D11/$B$3)</f>
        <v>12.475</v>
      </c>
      <c r="H11" s="28">
        <f>IF(ISERROR(C11/$C$6),0,100*C11/$C$6)</f>
        <v>4.2613636363636367</v>
      </c>
      <c r="I11" s="28">
        <f>IF(ISERROR(D11/$D$6),0,100*D11/$D$6)</f>
        <v>6.0104550601045501</v>
      </c>
      <c r="J11" s="28">
        <f>IF(ISERROR(C11/$C$7),0,100*C11/$C$7)</f>
        <v>8.1521739130434785</v>
      </c>
      <c r="K11" s="28">
        <f>IF(ISERROR(D11/$D$7),0,100*D11/$D$7)</f>
        <v>17.731504512827804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42</v>
      </c>
      <c r="D13" s="16">
        <v>477.5</v>
      </c>
      <c r="E13" s="42">
        <f>IF(ISERROR(D13/C13),,D13/C13)</f>
        <v>11.369047619047619</v>
      </c>
      <c r="F13" s="42">
        <f>IF(ISERROR(C13/$B$3),0,C13/$B$3)</f>
        <v>2.1</v>
      </c>
      <c r="G13" s="42">
        <f>IF(ISERROR(D13/$B$3),0,D13/$B$3)</f>
        <v>23.875</v>
      </c>
      <c r="H13" s="42">
        <f>IF(ISERROR(C13/$C$6),0,100*C13/$C$6)</f>
        <v>11.931818181818182</v>
      </c>
      <c r="I13" s="42">
        <f>IF(ISERROR(D13/$D$6),0,100*D13/$D$6)</f>
        <v>11.50297511502975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42</v>
      </c>
      <c r="D14" s="13">
        <v>477.5</v>
      </c>
      <c r="E14" s="28">
        <f>IF(ISERROR(D14/C14),,D14/C14)</f>
        <v>11.369047619047619</v>
      </c>
      <c r="F14" s="28">
        <f>IF(ISERROR(C14/$B$3),0,C14/$B$3)</f>
        <v>2.1</v>
      </c>
      <c r="G14" s="28">
        <f>IF(ISERROR(D14/$B$3),0,D14/$B$3)</f>
        <v>23.875</v>
      </c>
      <c r="H14" s="28">
        <f>IF(ISERROR(C14/$C$6),0,100*C14/$C$6)</f>
        <v>11.931818181818182</v>
      </c>
      <c r="I14" s="28">
        <f>IF(ISERROR(D14/$D$6),0,100*D14/$D$6)</f>
        <v>11.50297511502975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125</v>
      </c>
      <c r="D16" s="16">
        <v>2248.5</v>
      </c>
      <c r="E16" s="42">
        <f>IF(ISERROR(D16/C16),,D16/C16)</f>
        <v>17.988</v>
      </c>
      <c r="F16" s="42">
        <f>IF(ISERROR(C16/$B$3),0,C16/$B$3)</f>
        <v>6.25</v>
      </c>
      <c r="G16" s="42">
        <f>IF(ISERROR(D16/$B$3),0,D16/$B$3)</f>
        <v>112.425</v>
      </c>
      <c r="H16" s="42">
        <f>IF(ISERROR(C16/$C$6),0,100*C16/$C$6)</f>
        <v>35.511363636363633</v>
      </c>
      <c r="I16" s="42">
        <f>IF(ISERROR(D16/$D$6),0,100*D16/$D$6)</f>
        <v>54.166365541663652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34</v>
      </c>
      <c r="D17" s="13">
        <v>1337.3999999999999</v>
      </c>
      <c r="E17" s="28">
        <f>IF(ISERROR(D17/C17),,D17/C17)</f>
        <v>39.335294117647052</v>
      </c>
      <c r="F17" s="28">
        <f>IF(ISERROR(C17/$B$3),0,C17/$B$3)</f>
        <v>1.7</v>
      </c>
      <c r="G17" s="28">
        <f>IF(ISERROR(D17/$B$3),0,D17/$B$3)</f>
        <v>66.86999999999999</v>
      </c>
      <c r="H17" s="28">
        <f>IF(ISERROR(C17/$C$6),0,100*C17/$C$6)</f>
        <v>9.6590909090909083</v>
      </c>
      <c r="I17" s="28">
        <f>IF(ISERROR(D17/$D$6),0,100*D17/$D$6)</f>
        <v>32.217966322179663</v>
      </c>
      <c r="J17" s="28">
        <f>IF(ISERROR(C17/$C$16),0,100*C17/$C$16)</f>
        <v>27.2</v>
      </c>
      <c r="K17" s="28">
        <f>IF(ISERROR(D17/$D$16),0,100*D17/$D$16)</f>
        <v>59.479653102068042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4</v>
      </c>
      <c r="D18" s="13">
        <v>31.9</v>
      </c>
      <c r="E18" s="28">
        <f>IF(ISERROR(D18/C18),,D18/C18)</f>
        <v>7.9749999999999996</v>
      </c>
      <c r="F18" s="28">
        <f>IF(ISERROR(C18/$B$3),0,C18/$B$3)</f>
        <v>0.2</v>
      </c>
      <c r="G18" s="28">
        <f>IF(ISERROR(D18/$B$3),0,D18/$B$3)</f>
        <v>1.595</v>
      </c>
      <c r="H18" s="28">
        <f>IF(ISERROR(C18/$C$6),0,100*C18/$C$6)</f>
        <v>1.1363636363636365</v>
      </c>
      <c r="I18" s="28">
        <f>IF(ISERROR(D18/$D$6),0,100*D18/$D$6)</f>
        <v>0.76847100768470999</v>
      </c>
      <c r="J18" s="28">
        <f>IF(ISERROR(C18/$C$16),0,100*C18/$C$16)</f>
        <v>3.2</v>
      </c>
      <c r="K18" s="28">
        <f>IF(ISERROR(D18/$D$16),0,100*D18/$D$16)</f>
        <v>1.4187235935067823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67</v>
      </c>
      <c r="D19" s="13">
        <v>418.90000000000003</v>
      </c>
      <c r="E19" s="28">
        <f>IF(ISERROR(D19/C19),,D19/C19)</f>
        <v>6.2522388059701495</v>
      </c>
      <c r="F19" s="28">
        <f>IF(ISERROR(C19/$B$3),0,C19/$B$3)</f>
        <v>3.35</v>
      </c>
      <c r="G19" s="28">
        <f>IF(ISERROR(D19/$B$3),0,D19/$B$3)</f>
        <v>20.945</v>
      </c>
      <c r="H19" s="28">
        <f>IF(ISERROR(C19/$C$6),0,100*C19/$C$6)</f>
        <v>19.03409090909091</v>
      </c>
      <c r="I19" s="28">
        <f>IF(ISERROR(D19/$D$6),0,100*D19/$D$6)</f>
        <v>10.091301100913011</v>
      </c>
      <c r="J19" s="28">
        <f>IF(ISERROR(C19/$C$16),0,100*C19/$C$16)</f>
        <v>53.6</v>
      </c>
      <c r="K19" s="28">
        <f>IF(ISERROR(D19/$D$16),0,100*D19/$D$16)</f>
        <v>18.630197909717591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9</v>
      </c>
      <c r="D20" s="13">
        <v>56.3</v>
      </c>
      <c r="E20" s="28">
        <f>IF(ISERROR(D20/C20),,D20/C20)</f>
        <v>6.2555555555555555</v>
      </c>
      <c r="F20" s="28">
        <f>IF(ISERROR(C20/$B$3),0,C20/$B$3)</f>
        <v>0.45</v>
      </c>
      <c r="G20" s="28">
        <f>IF(ISERROR(D20/$B$3),0,D20/$B$3)</f>
        <v>2.8149999999999999</v>
      </c>
      <c r="H20" s="28">
        <f>IF(ISERROR(C20/$C$6),0,100*C20/$C$6)</f>
        <v>2.5568181818181817</v>
      </c>
      <c r="I20" s="28">
        <f>IF(ISERROR(D20/$D$6),0,100*D20/$D$6)</f>
        <v>1.35626701356267</v>
      </c>
      <c r="J20" s="28">
        <f>IF(ISERROR(C20/$C$16),0,100*C20/$C$16)</f>
        <v>7.2</v>
      </c>
      <c r="K20" s="28">
        <f>IF(ISERROR(D20/$D$16),0,100*D20/$D$16)</f>
        <v>2.5038914832110297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3</v>
      </c>
      <c r="D21" s="13">
        <v>231.5</v>
      </c>
      <c r="E21" s="28">
        <f>IF(ISERROR(D21/C21),,D21/C21)</f>
        <v>77.166666666666671</v>
      </c>
      <c r="F21" s="28">
        <f>IF(ISERROR(C21/$B$3),0,C21/$B$3)</f>
        <v>0.15</v>
      </c>
      <c r="G21" s="28">
        <f>IF(ISERROR(D21/$B$3),0,D21/$B$3)</f>
        <v>11.574999999999999</v>
      </c>
      <c r="H21" s="28">
        <f>IF(ISERROR(C21/$C$6),0,100*C21/$C$6)</f>
        <v>0.85227272727272729</v>
      </c>
      <c r="I21" s="28">
        <f>IF(ISERROR(D21/$D$6),0,100*D21/$D$6)</f>
        <v>5.5768350557683499</v>
      </c>
      <c r="J21" s="28">
        <f>IF(ISERROR(C21/$C$16),0,100*C21/$C$16)</f>
        <v>2.4</v>
      </c>
      <c r="K21" s="28">
        <f>IF(ISERROR(D21/$D$16),0,100*D21/$D$16)</f>
        <v>10.295752724038248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17</v>
      </c>
      <c r="D22" s="13">
        <v>228.79999999999998</v>
      </c>
      <c r="E22" s="28">
        <f>IF(ISERROR(D22/C22),,D22/C22)</f>
        <v>13.458823529411763</v>
      </c>
      <c r="F22" s="28">
        <f>IF(ISERROR(C22/$B$3),0,C22/$B$3)</f>
        <v>0.85</v>
      </c>
      <c r="G22" s="28">
        <f>IF(ISERROR(D22/$B$3),0,D22/$B$3)</f>
        <v>11.44</v>
      </c>
      <c r="H22" s="28">
        <f>IF(ISERROR(C22/$C$6),0,100*C22/$C$6)</f>
        <v>4.8295454545454541</v>
      </c>
      <c r="I22" s="28">
        <f>IF(ISERROR(D22/$D$6),0,100*D22/$D$6)</f>
        <v>5.5117920551179198</v>
      </c>
      <c r="J22" s="28">
        <f>IF(ISERROR(C22/$C$16),0,100*C22/$C$16)</f>
        <v>13.6</v>
      </c>
      <c r="K22" s="28">
        <f>IF(ISERROR(D22/$D$16),0,100*D22/$D$16)</f>
        <v>10.175672670669336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</v>
      </c>
      <c r="D23" s="16">
        <v>18</v>
      </c>
      <c r="E23" s="42">
        <f>IF(ISERROR(D23/C23),,D23/C23)</f>
        <v>18</v>
      </c>
      <c r="F23" s="42">
        <f>IF(ISERROR(C23/$B$3),0,C23/$B$3)</f>
        <v>0.05</v>
      </c>
      <c r="G23" s="42">
        <f>IF(ISERROR(D23/$B$3),0,D23/$B$3)</f>
        <v>0.9</v>
      </c>
      <c r="H23" s="42">
        <f>IF(ISERROR(C23/$C$6),0,100*C23/$C$6)</f>
        <v>0.28409090909090912</v>
      </c>
      <c r="I23" s="42">
        <f>IF(ISERROR(D23/$D$6),0,100*D23/$D$6)</f>
        <v>0.43362000433620002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1</v>
      </c>
      <c r="D24" s="13">
        <v>18</v>
      </c>
      <c r="E24" s="28">
        <f>IF(ISERROR(D24/C24),,D24/C24)</f>
        <v>18</v>
      </c>
      <c r="F24" s="28">
        <f>IF(ISERROR(C24/$B$3),0,C24/$B$3)</f>
        <v>0.05</v>
      </c>
      <c r="G24" s="28">
        <f>IF(ISERROR(D24/$B$3),0,D24/$B$3)</f>
        <v>0.9</v>
      </c>
      <c r="H24" s="28">
        <f>IF(ISERROR(C24/$C$6),0,100*C24/$C$6)</f>
        <v>0.28409090909090912</v>
      </c>
      <c r="I24" s="28">
        <f>IF(ISERROR(D24/$D$6),0,100*D24/$D$6)</f>
        <v>0.43362000433620002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184</v>
      </c>
      <c r="D28" s="16">
        <v>1407.1</v>
      </c>
      <c r="E28" s="42">
        <f>IF(ISERROR(D28/C28),,D28/C28)</f>
        <v>7.6472826086956518</v>
      </c>
      <c r="F28" s="42">
        <f>IF(ISERROR(C28/$B$3),0,C28/$B$3)</f>
        <v>9.1999999999999993</v>
      </c>
      <c r="G28" s="42">
        <f>IF(ISERROR(D28/$B$3),0,D28/$B$3)</f>
        <v>70.35499999999999</v>
      </c>
      <c r="H28" s="42">
        <f>IF(ISERROR(C28/$C$6),0,100*C28/$C$6)</f>
        <v>52.272727272727273</v>
      </c>
      <c r="I28" s="42">
        <f>IF(ISERROR(D28/$D$6),0,100*D28/$D$6)</f>
        <v>33.897039338970387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10</v>
      </c>
      <c r="D29" s="13">
        <v>80.7</v>
      </c>
      <c r="E29" s="28">
        <f>IF(ISERROR(D29/C29),,D29/C29)</f>
        <v>8.07</v>
      </c>
      <c r="F29" s="28">
        <f>IF(ISERROR(C29/$B$3),0,C29/$B$3)</f>
        <v>0.5</v>
      </c>
      <c r="G29" s="28">
        <f>IF(ISERROR(D29/$B$3),0,D29/$B$3)</f>
        <v>4.0350000000000001</v>
      </c>
      <c r="H29" s="28">
        <f>IF(ISERROR(C29/$C$6),0,100*C29/$C$6)</f>
        <v>2.8409090909090908</v>
      </c>
      <c r="I29" s="28">
        <f>IF(ISERROR(D29/$D$6),0,100*D29/$D$6)</f>
        <v>1.9440630194406301</v>
      </c>
      <c r="J29" s="28">
        <f>IF(ISERROR(C29/$C$28),0,100*C29/$C$28)</f>
        <v>5.4347826086956523</v>
      </c>
      <c r="K29" s="28">
        <f>IF(ISERROR(D29/$D$28),0,100*D29/$D$28)</f>
        <v>5.7352000568545236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52.6</v>
      </c>
      <c r="E30" s="28">
        <f>IF(ISERROR(D30/C30),,D30/C30)</f>
        <v>52.6</v>
      </c>
      <c r="F30" s="28">
        <f>IF(ISERROR(C30/$B$3),0,C30/$B$3)</f>
        <v>0.05</v>
      </c>
      <c r="G30" s="28">
        <f>IF(ISERROR(D30/$B$3),0,D30/$B$3)</f>
        <v>2.63</v>
      </c>
      <c r="H30" s="28">
        <f>IF(ISERROR(C30/$C$6),0,100*C30/$C$6)</f>
        <v>0.28409090909090912</v>
      </c>
      <c r="I30" s="28">
        <f>IF(ISERROR(D30/$D$6),0,100*D30/$D$6)</f>
        <v>1.26713401267134</v>
      </c>
      <c r="J30" s="28">
        <f>IF(ISERROR(C30/$C$28),0,100*C30/$C$28)</f>
        <v>0.54347826086956519</v>
      </c>
      <c r="K30" s="28">
        <f>IF(ISERROR(D30/$D$28),0,100*D30/$D$28)</f>
        <v>3.7381849193376451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12</v>
      </c>
      <c r="D31" s="13">
        <v>58</v>
      </c>
      <c r="E31" s="28">
        <f>IF(ISERROR(D31/C31),,D31/C31)</f>
        <v>4.833333333333333</v>
      </c>
      <c r="F31" s="28">
        <f>IF(ISERROR(C31/$B$3),0,C31/$B$3)</f>
        <v>0.6</v>
      </c>
      <c r="G31" s="28">
        <f>IF(ISERROR(D31/$B$3),0,D31/$B$3)</f>
        <v>2.9</v>
      </c>
      <c r="H31" s="28">
        <f>IF(ISERROR(C31/$C$6),0,100*C31/$C$6)</f>
        <v>3.4090909090909092</v>
      </c>
      <c r="I31" s="28">
        <f>IF(ISERROR(D31/$D$6),0,100*D31/$D$6)</f>
        <v>1.3972200139722</v>
      </c>
      <c r="J31" s="28">
        <f>IF(ISERROR(C31/$C$28),0,100*C31/$C$28)</f>
        <v>6.5217391304347823</v>
      </c>
      <c r="K31" s="28">
        <f>IF(ISERROR(D31/$D$28),0,100*D31/$D$28)</f>
        <v>4.1219529528818137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64</v>
      </c>
      <c r="D32" s="13">
        <v>308.10000000000002</v>
      </c>
      <c r="E32" s="28">
        <f>IF(ISERROR(D32/C32),,D32/C32)</f>
        <v>4.8140625000000004</v>
      </c>
      <c r="F32" s="28">
        <f>IF(ISERROR(C32/$B$3),0,C32/$B$3)</f>
        <v>3.2</v>
      </c>
      <c r="G32" s="28">
        <f>IF(ISERROR(D32/$B$3),0,D32/$B$3)</f>
        <v>15.405000000000001</v>
      </c>
      <c r="H32" s="28">
        <f>IF(ISERROR(C32/$C$6),0,100*C32/$C$6)</f>
        <v>18.181818181818183</v>
      </c>
      <c r="I32" s="28">
        <f>IF(ISERROR(D32/$D$6),0,100*D32/$D$6)</f>
        <v>7.4221290742212913</v>
      </c>
      <c r="J32" s="28">
        <f>IF(ISERROR(C32/$C$28),0,100*C32/$C$28)</f>
        <v>34.782608695652172</v>
      </c>
      <c r="K32" s="28">
        <f>IF(ISERROR(D32/$D$28),0,100*D32/$D$28)</f>
        <v>21.896098358325638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45</v>
      </c>
      <c r="D33" s="13">
        <v>186.9</v>
      </c>
      <c r="E33" s="28">
        <f>IF(ISERROR(D33/C33),,D33/C33)</f>
        <v>4.1533333333333333</v>
      </c>
      <c r="F33" s="28">
        <f>IF(ISERROR(C33/$B$3),0,C33/$B$3)</f>
        <v>2.25</v>
      </c>
      <c r="G33" s="28">
        <f>IF(ISERROR(D33/$B$3),0,D33/$B$3)</f>
        <v>9.3450000000000006</v>
      </c>
      <c r="H33" s="28">
        <f>IF(ISERROR(C33/$C$6),0,100*C33/$C$6)</f>
        <v>12.784090909090908</v>
      </c>
      <c r="I33" s="28">
        <f>IF(ISERROR(D33/$D$6),0,100*D33/$D$6)</f>
        <v>4.5024210450242101</v>
      </c>
      <c r="J33" s="28">
        <f>IF(ISERROR(C33/$C$28),0,100*C33/$C$28)</f>
        <v>24.456521739130434</v>
      </c>
      <c r="K33" s="28">
        <f>IF(ISERROR(D33/$D$28),0,100*D33/$D$28)</f>
        <v>13.282638049889846</v>
      </c>
    </row>
    <row r="34" spans="1:15" x14ac:dyDescent="0.2">
      <c r="A34" s="6" t="s">
        <v>61</v>
      </c>
      <c r="B34" s="48">
        <v>223</v>
      </c>
      <c r="C34" s="38">
        <v>24</v>
      </c>
      <c r="D34" s="13">
        <v>491.4</v>
      </c>
      <c r="E34" s="28">
        <f>IF(ISERROR(D34/C34),,D34/C34)</f>
        <v>20.474999999999998</v>
      </c>
      <c r="F34" s="28">
        <f>IF(ISERROR(C34/$B$3),0,C34/$B$3)</f>
        <v>1.2</v>
      </c>
      <c r="G34" s="28">
        <f>IF(ISERROR(D34/$B$3),0,D34/$B$3)</f>
        <v>24.57</v>
      </c>
      <c r="H34" s="28">
        <f>IF(ISERROR(C34/$C$6),0,100*C34/$C$6)</f>
        <v>6.8181818181818183</v>
      </c>
      <c r="I34" s="28">
        <f>IF(ISERROR(D34/$D$6),0,100*D34/$D$6)</f>
        <v>11.83782611837826</v>
      </c>
      <c r="J34" s="28">
        <f>IF(ISERROR(C34/$C$28),0,100*C34/$C$28)</f>
        <v>13.043478260869565</v>
      </c>
      <c r="K34" s="28">
        <f>IF(ISERROR(D34/$D$28),0,100*D34/$D$28)</f>
        <v>34.922891052519368</v>
      </c>
    </row>
    <row r="35" spans="1:15" x14ac:dyDescent="0.2">
      <c r="A35" s="6" t="s">
        <v>62</v>
      </c>
      <c r="B35" s="48">
        <v>224</v>
      </c>
      <c r="C35" s="38">
        <v>3</v>
      </c>
      <c r="D35" s="13">
        <v>19.5</v>
      </c>
      <c r="E35" s="28">
        <f>IF(ISERROR(D35/C35),,D35/C35)</f>
        <v>6.5</v>
      </c>
      <c r="F35" s="28">
        <f>IF(ISERROR(C35/$B$3),0,C35/$B$3)</f>
        <v>0.15</v>
      </c>
      <c r="G35" s="28">
        <f>IF(ISERROR(D35/$B$3),0,D35/$B$3)</f>
        <v>0.97499999999999998</v>
      </c>
      <c r="H35" s="28">
        <f>IF(ISERROR(C35/$C$6),0,100*C35/$C$6)</f>
        <v>0.85227272727272729</v>
      </c>
      <c r="I35" s="28">
        <f>IF(ISERROR(D35/$D$6),0,100*D35/$D$6)</f>
        <v>0.46975500469754999</v>
      </c>
      <c r="J35" s="28">
        <f>IF(ISERROR(C35/$C$28),0,100*C35/$C$28)</f>
        <v>1.6304347826086956</v>
      </c>
      <c r="K35" s="28">
        <f>IF(ISERROR(D35/$D$28),0,100*D35/$D$28)</f>
        <v>1.3858290100206099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5</v>
      </c>
      <c r="D37" s="13">
        <v>50.5</v>
      </c>
      <c r="E37" s="28">
        <f>IF(ISERROR(D37/C37),,D37/C37)</f>
        <v>10.1</v>
      </c>
      <c r="F37" s="28">
        <f>IF(ISERROR(C37/$B$3),0,C37/$B$3)</f>
        <v>0.25</v>
      </c>
      <c r="G37" s="28">
        <f>IF(ISERROR(D37/$B$3),0,D37/$B$3)</f>
        <v>2.5249999999999999</v>
      </c>
      <c r="H37" s="28">
        <f>IF(ISERROR(C37/$C$6),0,100*C37/$C$6)</f>
        <v>1.4204545454545454</v>
      </c>
      <c r="I37" s="28">
        <f>IF(ISERROR(D37/$D$6),0,100*D37/$D$6)</f>
        <v>1.21654501216545</v>
      </c>
      <c r="J37" s="28">
        <f>IF(ISERROR(C37/$C$28),0,100*C37/$C$28)</f>
        <v>2.7173913043478262</v>
      </c>
      <c r="K37" s="28">
        <f>IF(ISERROR(D37/$D$28),0,100*D37/$D$28)</f>
        <v>3.5889417951815794</v>
      </c>
    </row>
    <row r="38" spans="1:15" x14ac:dyDescent="0.2">
      <c r="A38" s="49" t="s">
        <v>65</v>
      </c>
      <c r="B38" s="48">
        <v>250</v>
      </c>
      <c r="C38" s="38">
        <v>20</v>
      </c>
      <c r="D38" s="13">
        <v>159.4</v>
      </c>
      <c r="E38" s="28">
        <f>IF(ISERROR(D38/C38),,D38/C38)</f>
        <v>7.9700000000000006</v>
      </c>
      <c r="F38" s="28">
        <f>IF(ISERROR(C38/$B$3),0,C38/$B$3)</f>
        <v>1</v>
      </c>
      <c r="G38" s="28">
        <f>IF(ISERROR(D38/$B$3),0,D38/$B$3)</f>
        <v>7.9700000000000006</v>
      </c>
      <c r="H38" s="28">
        <f>IF(ISERROR(C38/$C$6),0,100*C38/$C$6)</f>
        <v>5.6818181818181817</v>
      </c>
      <c r="I38" s="28">
        <f>IF(ISERROR(D38/$D$6),0,100*D38/$D$6)</f>
        <v>3.8399460383994599</v>
      </c>
      <c r="J38" s="28">
        <f>IF(ISERROR(C38/$C$28),0,100*C38/$C$28)</f>
        <v>10.869565217391305</v>
      </c>
      <c r="K38" s="28">
        <f>IF(ISERROR(D38/$D$28),0,100*D38/$D$28)</f>
        <v>11.328263804988985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184</v>
      </c>
      <c r="D40" s="16">
        <v>1407.1000000000001</v>
      </c>
      <c r="E40" s="42">
        <f>IF(ISERROR(D40/C40),,D40/C40)</f>
        <v>7.6472826086956527</v>
      </c>
      <c r="F40" s="42">
        <f>IF(ISERROR(C40/$B$3),0,C40/$B$3)</f>
        <v>9.1999999999999993</v>
      </c>
      <c r="G40" s="42">
        <f>IF(ISERROR(D40/$B$3),0,D40/$B$3)</f>
        <v>70.355000000000004</v>
      </c>
      <c r="H40" s="42">
        <f>IF(ISERROR(C40/$C$6),0,100*C40/$C$6)</f>
        <v>52.272727272727273</v>
      </c>
      <c r="I40" s="42">
        <f>IF(ISERROR(D40/$D$6),0,100*D40/$D$6)</f>
        <v>33.897039338970387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8</v>
      </c>
      <c r="D41" s="13">
        <v>42.4</v>
      </c>
      <c r="E41" s="28">
        <f>IF(ISERROR(D41/C41),,D41/C41)</f>
        <v>5.3</v>
      </c>
      <c r="F41" s="28">
        <f>IF(ISERROR(C41/$B$3),0,C41/$B$3)</f>
        <v>0.4</v>
      </c>
      <c r="G41" s="28">
        <f>IF(ISERROR(D41/$B$3),0,D41/$B$3)</f>
        <v>2.12</v>
      </c>
      <c r="H41" s="28">
        <f>IF(ISERROR(C41/$C$6),0,100*C41/$C$6)</f>
        <v>2.2727272727272729</v>
      </c>
      <c r="I41" s="28">
        <f>IF(ISERROR(D41/$D$6),0,100*D41/$D$6)</f>
        <v>1.0214160102141601</v>
      </c>
      <c r="J41" s="28">
        <f>IF(ISERROR(C41/$C$40),0,100*C41/$C$40)</f>
        <v>4.3478260869565215</v>
      </c>
      <c r="K41" s="28">
        <f>IF(ISERROR(D41/$D$40),0,100*D41/$D$40)</f>
        <v>3.0132897448653257</v>
      </c>
    </row>
    <row r="42" spans="1:15" x14ac:dyDescent="0.2">
      <c r="A42" s="6" t="s">
        <v>68</v>
      </c>
      <c r="B42" s="5">
        <v>320</v>
      </c>
      <c r="C42" s="38">
        <v>16</v>
      </c>
      <c r="D42" s="13">
        <v>210.6</v>
      </c>
      <c r="E42" s="28">
        <f>IF(ISERROR(D42/C42),,D42/C42)</f>
        <v>13.1625</v>
      </c>
      <c r="F42" s="28">
        <f>IF(ISERROR(C42/$B$3),0,C42/$B$3)</f>
        <v>0.8</v>
      </c>
      <c r="G42" s="28">
        <f>IF(ISERROR(D42/$B$3),0,D42/$B$3)</f>
        <v>10.53</v>
      </c>
      <c r="H42" s="28">
        <f>IF(ISERROR(C42/$C$6),0,100*C42/$C$6)</f>
        <v>4.5454545454545459</v>
      </c>
      <c r="I42" s="28">
        <f>IF(ISERROR(D42/$D$6),0,100*D42/$D$6)</f>
        <v>5.0733540507335402</v>
      </c>
      <c r="J42" s="28">
        <f>IF(ISERROR(C42/$C$40),0,100*C42/$C$40)</f>
        <v>8.695652173913043</v>
      </c>
      <c r="K42" s="28">
        <f>IF(ISERROR(D42/$D$40),0,100*D42/$D$40)</f>
        <v>14.966953308222584</v>
      </c>
    </row>
    <row r="43" spans="1:15" x14ac:dyDescent="0.2">
      <c r="A43" s="6" t="s">
        <v>69</v>
      </c>
      <c r="B43" s="5">
        <v>330</v>
      </c>
      <c r="C43" s="38">
        <v>29</v>
      </c>
      <c r="D43" s="13">
        <v>143.5</v>
      </c>
      <c r="E43" s="28">
        <f>IF(ISERROR(D43/C43),,D43/C43)</f>
        <v>4.9482758620689653</v>
      </c>
      <c r="F43" s="28">
        <f>IF(ISERROR(C43/$B$3),0,C43/$B$3)</f>
        <v>1.45</v>
      </c>
      <c r="G43" s="28">
        <f>IF(ISERROR(D43/$B$3),0,D43/$B$3)</f>
        <v>7.1749999999999998</v>
      </c>
      <c r="H43" s="28">
        <f>IF(ISERROR(C43/$C$6),0,100*C43/$C$6)</f>
        <v>8.2386363636363633</v>
      </c>
      <c r="I43" s="28">
        <f>IF(ISERROR(D43/$D$6),0,100*D43/$D$6)</f>
        <v>3.4569150345691502</v>
      </c>
      <c r="J43" s="28">
        <f>IF(ISERROR(C43/$C$40),0,100*C43/$C$40)</f>
        <v>15.760869565217391</v>
      </c>
      <c r="K43" s="28">
        <f>IF(ISERROR(D43/$D$40),0,100*D43/$D$40)</f>
        <v>10.198280150664486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14</v>
      </c>
      <c r="D44" s="13">
        <v>88.8</v>
      </c>
      <c r="E44" s="28">
        <f>IF(ISERROR(D44/C44),,D44/C44)</f>
        <v>6.3428571428571425</v>
      </c>
      <c r="F44" s="28">
        <f>IF(ISERROR(C44/$B$3),0,C44/$B$3)</f>
        <v>0.7</v>
      </c>
      <c r="G44" s="28">
        <f>IF(ISERROR(D44/$B$3),0,D44/$B$3)</f>
        <v>4.4399999999999995</v>
      </c>
      <c r="H44" s="28">
        <f>IF(ISERROR(C44/$C$6),0,100*C44/$C$6)</f>
        <v>3.9772727272727271</v>
      </c>
      <c r="I44" s="28">
        <f>IF(ISERROR(D44/$D$6),0,100*D44/$D$6)</f>
        <v>2.1391920213919202</v>
      </c>
      <c r="J44" s="28">
        <f>IF(ISERROR(C44/$C$40),0,100*C44/$C$40)</f>
        <v>7.6086956521739131</v>
      </c>
      <c r="K44" s="28">
        <f>IF(ISERROR(D44/$D$40),0,100*D44/$D$40)</f>
        <v>6.3108521071707759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17</v>
      </c>
      <c r="D45" s="13">
        <v>194.1</v>
      </c>
      <c r="E45" s="28">
        <f>IF(ISERROR(D45/C45),,D45/C45)</f>
        <v>11.41764705882353</v>
      </c>
      <c r="F45" s="28">
        <f>IF(ISERROR(C45/$B$3),0,C45/$B$3)</f>
        <v>0.85</v>
      </c>
      <c r="G45" s="28">
        <f>IF(ISERROR(D45/$B$3),0,D45/$B$3)</f>
        <v>9.7050000000000001</v>
      </c>
      <c r="H45" s="28">
        <f>IF(ISERROR(C45/$C$6),0,100*C45/$C$6)</f>
        <v>4.8295454545454541</v>
      </c>
      <c r="I45" s="28">
        <f>IF(ISERROR(D45/$D$6),0,100*D45/$D$6)</f>
        <v>4.6758690467586899</v>
      </c>
      <c r="J45" s="28">
        <f>IF(ISERROR(C45/$C$40),0,100*C45/$C$40)</f>
        <v>9.2391304347826093</v>
      </c>
      <c r="K45" s="28">
        <f>IF(ISERROR(D45/$D$40),0,100*D45/$D$40)</f>
        <v>13.794328761282069</v>
      </c>
    </row>
    <row r="46" spans="1:15" x14ac:dyDescent="0.2">
      <c r="A46" s="6" t="s">
        <v>72</v>
      </c>
      <c r="B46" s="5">
        <v>360</v>
      </c>
      <c r="C46" s="38">
        <v>12</v>
      </c>
      <c r="D46" s="13">
        <v>66.599999999999994</v>
      </c>
      <c r="E46" s="28">
        <f>IF(ISERROR(D46/C46),,D46/C46)</f>
        <v>5.55</v>
      </c>
      <c r="F46" s="28">
        <f>IF(ISERROR(C46/$B$3),0,C46/$B$3)</f>
        <v>0.6</v>
      </c>
      <c r="G46" s="28">
        <f>IF(ISERROR(D46/$B$3),0,D46/$B$3)</f>
        <v>3.3299999999999996</v>
      </c>
      <c r="H46" s="28">
        <f>IF(ISERROR(C46/$C$6),0,100*C46/$C$6)</f>
        <v>3.4090909090909092</v>
      </c>
      <c r="I46" s="28">
        <f>IF(ISERROR(D46/$D$6),0,100*D46/$D$6)</f>
        <v>1.6043940160439398</v>
      </c>
      <c r="J46" s="28">
        <f>IF(ISERROR(C46/$C$40),0,100*C46/$C$40)</f>
        <v>6.5217391304347823</v>
      </c>
      <c r="K46" s="28">
        <f>IF(ISERROR(D46/$D$40),0,100*D46/$D$40)</f>
        <v>4.7331390803780815</v>
      </c>
    </row>
    <row r="47" spans="1:15" x14ac:dyDescent="0.2">
      <c r="A47" s="6" t="s">
        <v>73</v>
      </c>
      <c r="B47" s="5">
        <v>370</v>
      </c>
      <c r="C47" s="38">
        <v>13</v>
      </c>
      <c r="D47" s="13">
        <v>83.7</v>
      </c>
      <c r="E47" s="28">
        <f>IF(ISERROR(D47/C47),,D47/C47)</f>
        <v>6.4384615384615387</v>
      </c>
      <c r="F47" s="28">
        <f>IF(ISERROR(C47/$B$3),0,C47/$B$3)</f>
        <v>0.65</v>
      </c>
      <c r="G47" s="28">
        <f>IF(ISERROR(D47/$B$3),0,D47/$B$3)</f>
        <v>4.1850000000000005</v>
      </c>
      <c r="H47" s="28">
        <f>IF(ISERROR(C47/$C$6),0,100*C47/$C$6)</f>
        <v>3.6931818181818183</v>
      </c>
      <c r="I47" s="28">
        <f>IF(ISERROR(D47/$D$6),0,100*D47/$D$6)</f>
        <v>2.01633302016333</v>
      </c>
      <c r="J47" s="28">
        <f>IF(ISERROR(C47/$C$40),0,100*C47/$C$40)</f>
        <v>7.0652173913043477</v>
      </c>
      <c r="K47" s="28">
        <f>IF(ISERROR(D47/$D$40),0,100*D47/$D$40)</f>
        <v>5.9484045199346172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8</v>
      </c>
      <c r="D48" s="13">
        <v>29.6</v>
      </c>
      <c r="E48" s="28">
        <f>IF(ISERROR(D48/C48),,D48/C48)</f>
        <v>3.7</v>
      </c>
      <c r="F48" s="28">
        <f>IF(ISERROR(C48/$B$3),0,C48/$B$3)</f>
        <v>0.4</v>
      </c>
      <c r="G48" s="28">
        <f>IF(ISERROR(D48/$B$3),0,D48/$B$3)</f>
        <v>1.48</v>
      </c>
      <c r="H48" s="28">
        <f>IF(ISERROR(C48/$C$6),0,100*C48/$C$6)</f>
        <v>2.2727272727272729</v>
      </c>
      <c r="I48" s="28">
        <f>IF(ISERROR(D48/$D$6),0,100*D48/$D$6)</f>
        <v>0.71306400713064</v>
      </c>
      <c r="J48" s="28">
        <f>IF(ISERROR(C48/$C$40),0,100*C48/$C$40)</f>
        <v>4.3478260869565215</v>
      </c>
      <c r="K48" s="28">
        <f>IF(ISERROR(D48/$D$40),0,100*D48/$D$40)</f>
        <v>2.1036173690569253</v>
      </c>
    </row>
    <row r="49" spans="1:14" x14ac:dyDescent="0.2">
      <c r="A49" s="6" t="s">
        <v>75</v>
      </c>
      <c r="B49" s="5">
        <v>372</v>
      </c>
      <c r="C49" s="38">
        <v>2</v>
      </c>
      <c r="D49" s="13">
        <v>37</v>
      </c>
      <c r="E49" s="28">
        <f>IF(ISERROR(D49/C49),,D49/C49)</f>
        <v>18.5</v>
      </c>
      <c r="F49" s="28">
        <f>IF(ISERROR(C49/$B$3),0,C49/$B$3)</f>
        <v>0.1</v>
      </c>
      <c r="G49" s="28">
        <f>IF(ISERROR(D49/$B$3),0,D49/$B$3)</f>
        <v>1.85</v>
      </c>
      <c r="H49" s="28">
        <f>IF(ISERROR(C49/$C$6),0,100*C49/$C$6)</f>
        <v>0.56818181818181823</v>
      </c>
      <c r="I49" s="28">
        <f>IF(ISERROR(D49/$D$6),0,100*D49/$D$6)</f>
        <v>0.89133000891330005</v>
      </c>
      <c r="J49" s="28">
        <f>IF(ISERROR(C49/$C$40),0,100*C49/$C$40)</f>
        <v>1.0869565217391304</v>
      </c>
      <c r="K49" s="28">
        <f>IF(ISERROR(D49/$D$40),0,100*D49/$D$40)</f>
        <v>2.6295217113211566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75</v>
      </c>
      <c r="D51" s="13">
        <v>577.4</v>
      </c>
      <c r="E51" s="28">
        <f>IF(ISERROR(D51/C51),,D51/C51)</f>
        <v>7.6986666666666661</v>
      </c>
      <c r="F51" s="28">
        <f>IF(ISERROR(C51/$B$3),0,C51/$B$3)</f>
        <v>3.75</v>
      </c>
      <c r="G51" s="28">
        <f>IF(ISERROR(D51/$B$3),0,D51/$B$3)</f>
        <v>28.869999999999997</v>
      </c>
      <c r="H51" s="28">
        <f>IF(ISERROR(C51/$C$6),0,100*C51/$C$6)</f>
        <v>21.306818181818183</v>
      </c>
      <c r="I51" s="28">
        <f>IF(ISERROR(D51/$D$6),0,100*D51/$D$6)</f>
        <v>13.909566139095659</v>
      </c>
      <c r="J51" s="28">
        <f>IF(ISERROR(C51/$C$40),0,100*C51/$C$40)</f>
        <v>40.760869565217391</v>
      </c>
      <c r="K51" s="28">
        <f>IF(ISERROR(D51/$D$40),0,100*D51/$D$40)</f>
        <v>41.034752327482053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345.9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52</v>
      </c>
      <c r="D59" s="20">
        <v>56</v>
      </c>
      <c r="E59" s="16">
        <f>(C59+D59)/2</f>
        <v>54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46</v>
      </c>
      <c r="D60" s="17">
        <v>47</v>
      </c>
      <c r="E60" s="16">
        <f>(C60+D60)/2</f>
        <v>46.5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17</v>
      </c>
      <c r="D62" s="14">
        <v>20</v>
      </c>
      <c r="E62" s="13">
        <f>(C62+D62)/2</f>
        <v>18.5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4</v>
      </c>
      <c r="E65" s="13">
        <f>(C65+D65)/2</f>
        <v>3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22</v>
      </c>
      <c r="D66" s="14">
        <v>20</v>
      </c>
      <c r="E66" s="13">
        <f>(C66+D66)/2</f>
        <v>21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5</v>
      </c>
      <c r="D67" s="14">
        <v>5</v>
      </c>
      <c r="E67" s="13">
        <f>(C67+D67)/2</f>
        <v>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6</v>
      </c>
      <c r="D68" s="17">
        <v>9</v>
      </c>
      <c r="E68" s="16">
        <f>(C68+D68)/2</f>
        <v>7.5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3</v>
      </c>
      <c r="D70" s="14">
        <v>3</v>
      </c>
      <c r="E70" s="13">
        <f>(C70+D70)/2</f>
        <v>3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</v>
      </c>
      <c r="D74" s="14">
        <v>2</v>
      </c>
      <c r="E74" s="13">
        <f>(C74+D74)/2</f>
        <v>1.5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0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122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57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1855</v>
      </c>
      <c r="D6" s="59">
        <v>16754.099999999995</v>
      </c>
      <c r="E6" s="42">
        <f>IF(ISERROR(D6/C6),,D6/C6)</f>
        <v>9.0318598382749293</v>
      </c>
      <c r="F6" s="42">
        <f>IF(ISERROR(C6/$B$3),0,C6/$B$3)</f>
        <v>32.543859649122808</v>
      </c>
      <c r="G6" s="42">
        <f>IF(ISERROR(D6/$B$3),0,D6/$B$3)</f>
        <v>293.93157894736834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459</v>
      </c>
      <c r="D7" s="16">
        <v>7192.4999999999991</v>
      </c>
      <c r="E7" s="42">
        <f>IF(ISERROR(D7/C7),,D7/C7)</f>
        <v>15.669934640522873</v>
      </c>
      <c r="F7" s="42">
        <f>IF(ISERROR(C7/$B$3),0,C7/$B$3)</f>
        <v>8.0526315789473681</v>
      </c>
      <c r="G7" s="42">
        <f>IF(ISERROR(D7/$B$3),0,D7/$B$3)</f>
        <v>126.18421052631578</v>
      </c>
      <c r="H7" s="42">
        <f>IF(ISERROR(C7/$C$6),0,100*C7/$C$6)</f>
        <v>24.743935309973047</v>
      </c>
      <c r="I7" s="42">
        <f>IF(ISERROR(D7/$D$6),0,100*D7/$D$6)</f>
        <v>42.929790319981386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363</v>
      </c>
      <c r="D8" s="13">
        <v>6104.4999999999991</v>
      </c>
      <c r="E8" s="28">
        <f>IF(ISERROR(D8/C8),,D8/C8)</f>
        <v>16.816804407713494</v>
      </c>
      <c r="F8" s="28">
        <f>IF(ISERROR(C8/$B$3),0,C8/$B$3)</f>
        <v>6.3684210526315788</v>
      </c>
      <c r="G8" s="28">
        <f>IF(ISERROR(D8/$B$3),0,D8/$B$3)</f>
        <v>107.09649122807016</v>
      </c>
      <c r="H8" s="28">
        <f>IF(ISERROR(C8/$C$6),0,100*C8/$C$6)</f>
        <v>19.568733153638814</v>
      </c>
      <c r="I8" s="28">
        <f>IF(ISERROR(D8/$D$6),0,100*D8/$D$6)</f>
        <v>36.435857491599073</v>
      </c>
      <c r="J8" s="28">
        <f>IF(ISERROR(C8/$C$7),0,100*C8/$C$7)</f>
        <v>79.084967320261441</v>
      </c>
      <c r="K8" s="28">
        <f>IF(ISERROR(D8/$D$7),0,100*D8/$D$7)</f>
        <v>84.873131734445593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29</v>
      </c>
      <c r="D9" s="13">
        <v>672.4</v>
      </c>
      <c r="E9" s="28">
        <f>IF(ISERROR(D9/C9),,D9/C9)</f>
        <v>23.186206896551724</v>
      </c>
      <c r="F9" s="28">
        <f>IF(ISERROR(C9/$B$3),0,C9/$B$3)</f>
        <v>0.50877192982456143</v>
      </c>
      <c r="G9" s="28">
        <f>IF(ISERROR(D9/$B$3),0,D9/$B$3)</f>
        <v>11.796491228070176</v>
      </c>
      <c r="H9" s="28">
        <f>IF(ISERROR(C9/$C$6),0,100*C9/$C$6)</f>
        <v>1.5633423180592991</v>
      </c>
      <c r="I9" s="28">
        <f>IF(ISERROR(D9/$D$6),0,100*D9/$D$6)</f>
        <v>4.0133459869524488</v>
      </c>
      <c r="J9" s="28">
        <f>IF(ISERROR(C9/$C$7),0,100*C9/$C$7)</f>
        <v>6.318082788671024</v>
      </c>
      <c r="K9" s="28">
        <f>IF(ISERROR(D9/$D$7),0,100*D9/$D$7)</f>
        <v>9.3486270420577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7</v>
      </c>
      <c r="D10" s="13">
        <v>42</v>
      </c>
      <c r="E10" s="28">
        <f>IF(ISERROR(D10/C10),,D10/C10)</f>
        <v>6</v>
      </c>
      <c r="F10" s="28">
        <f>IF(ISERROR(C10/$B$3),0,C10/$B$3)</f>
        <v>0.12280701754385964</v>
      </c>
      <c r="G10" s="28">
        <f>IF(ISERROR(D10/$B$3),0,D10/$B$3)</f>
        <v>0.73684210526315785</v>
      </c>
      <c r="H10" s="28">
        <f>IF(ISERROR(C10/$C$6),0,100*C10/$C$6)</f>
        <v>0.37735849056603776</v>
      </c>
      <c r="I10" s="28">
        <f>IF(ISERROR(D10/$D$6),0,100*D10/$D$6)</f>
        <v>0.2506849069779935</v>
      </c>
      <c r="J10" s="28">
        <f>IF(ISERROR(C10/$C$7),0,100*C10/$C$7)</f>
        <v>1.5250544662309369</v>
      </c>
      <c r="K10" s="28">
        <f>IF(ISERROR(D10/$D$7),0,100*D10/$D$7)</f>
        <v>0.58394160583941612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60</v>
      </c>
      <c r="D11" s="13">
        <v>373.6</v>
      </c>
      <c r="E11" s="28">
        <f>IF(ISERROR(D11/C11),,D11/C11)</f>
        <v>6.2266666666666675</v>
      </c>
      <c r="F11" s="28">
        <f>IF(ISERROR(C11/$B$3),0,C11/$B$3)</f>
        <v>1.0526315789473684</v>
      </c>
      <c r="G11" s="28">
        <f>IF(ISERROR(D11/$B$3),0,D11/$B$3)</f>
        <v>6.5543859649122815</v>
      </c>
      <c r="H11" s="28">
        <f>IF(ISERROR(C11/$C$6),0,100*C11/$C$6)</f>
        <v>3.2345013477088949</v>
      </c>
      <c r="I11" s="28">
        <f>IF(ISERROR(D11/$D$6),0,100*D11/$D$6)</f>
        <v>2.229901934451866</v>
      </c>
      <c r="J11" s="28">
        <f>IF(ISERROR(C11/$C$7),0,100*C11/$C$7)</f>
        <v>13.071895424836601</v>
      </c>
      <c r="K11" s="28">
        <f>IF(ISERROR(D11/$D$7),0,100*D11/$D$7)</f>
        <v>5.1942996176572827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1</v>
      </c>
      <c r="D12" s="13">
        <v>10</v>
      </c>
      <c r="E12" s="28">
        <f>IF(ISERROR(D12/C12),,D12/C12)</f>
        <v>10</v>
      </c>
      <c r="F12" s="28">
        <f>IF(ISERROR(C12/$B$3),0,C12/$B$3)</f>
        <v>1.7543859649122806E-2</v>
      </c>
      <c r="G12" s="28">
        <f>IF(ISERROR(D12/$B$3),0,D12/$B$3)</f>
        <v>0.17543859649122806</v>
      </c>
      <c r="H12" s="28">
        <f>IF(ISERROR(C12/$C$6),0,100*C12/$C$6)</f>
        <v>5.3908355795148251E-2</v>
      </c>
      <c r="I12" s="28">
        <f>IF(ISERROR(D12/$D$6),0,100*D12/$D$6)</f>
        <v>5.968688261380798E-2</v>
      </c>
      <c r="J12" s="28">
        <f>IF(ISERROR(C12/$C$7),0,100*C12/$C$7)</f>
        <v>0.2178649237472767</v>
      </c>
      <c r="K12" s="28">
        <f>IF(ISERROR(D12/$D$7),0,100*D12/$D$7)</f>
        <v>0.13903371567605147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136</v>
      </c>
      <c r="D13" s="16">
        <v>2133.2000000000003</v>
      </c>
      <c r="E13" s="42">
        <f>IF(ISERROR(D13/C13),,D13/C13)</f>
        <v>15.685294117647061</v>
      </c>
      <c r="F13" s="42">
        <f>IF(ISERROR(C13/$B$3),0,C13/$B$3)</f>
        <v>2.3859649122807016</v>
      </c>
      <c r="G13" s="42">
        <f>IF(ISERROR(D13/$B$3),0,D13/$B$3)</f>
        <v>37.424561403508775</v>
      </c>
      <c r="H13" s="42">
        <f>IF(ISERROR(C13/$C$6),0,100*C13/$C$6)</f>
        <v>7.3315363881401616</v>
      </c>
      <c r="I13" s="42">
        <f>IF(ISERROR(D13/$D$6),0,100*D13/$D$6)</f>
        <v>12.732405799177521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125</v>
      </c>
      <c r="D14" s="13">
        <v>2121.5000000000005</v>
      </c>
      <c r="E14" s="28">
        <f>IF(ISERROR(D14/C14),,D14/C14)</f>
        <v>16.972000000000005</v>
      </c>
      <c r="F14" s="28">
        <f>IF(ISERROR(C14/$B$3),0,C14/$B$3)</f>
        <v>2.192982456140351</v>
      </c>
      <c r="G14" s="28">
        <f>IF(ISERROR(D14/$B$3),0,D14/$B$3)</f>
        <v>37.219298245614041</v>
      </c>
      <c r="H14" s="28">
        <f>IF(ISERROR(C14/$C$6),0,100*C14/$C$6)</f>
        <v>6.7385444743935308</v>
      </c>
      <c r="I14" s="28">
        <f>IF(ISERROR(D14/$D$6),0,100*D14/$D$6)</f>
        <v>12.662572146519366</v>
      </c>
      <c r="J14" s="28">
        <f>IF(ISERROR(C14/$C$13),0,100*C14/$C$13)</f>
        <v>91.911764705882348</v>
      </c>
      <c r="K14" s="28">
        <f>IF(ISERROR(D14/$D$13),0,100*D14/$D$13)</f>
        <v>99.451528220513794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11</v>
      </c>
      <c r="D15" s="13">
        <v>11.7</v>
      </c>
      <c r="E15" s="28">
        <f>IF(ISERROR(D15/C15),,D15/C15)</f>
        <v>1.0636363636363635</v>
      </c>
      <c r="F15" s="28">
        <f>IF(ISERROR(C15/$B$3),0,C15/$B$3)</f>
        <v>0.19298245614035087</v>
      </c>
      <c r="G15" s="28">
        <f>IF(ISERROR(D15/$B$3),0,D15/$B$3)</f>
        <v>0.20526315789473684</v>
      </c>
      <c r="H15" s="28">
        <f>IF(ISERROR(C15/$C$6),0,100*C15/$C$6)</f>
        <v>0.59299191374663074</v>
      </c>
      <c r="I15" s="28">
        <f>IF(ISERROR(D15/$D$6),0,100*D15/$D$6)</f>
        <v>6.9833652658155332E-2</v>
      </c>
      <c r="J15" s="28">
        <f>IF(ISERROR(C15/$C$13),0,100*C15/$C$13)</f>
        <v>8.0882352941176467</v>
      </c>
      <c r="K15" s="28">
        <f>IF(ISERROR(D15/$D$7),0,100*D15/$D$7)</f>
        <v>0.16266944734098021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1245</v>
      </c>
      <c r="D16" s="16">
        <v>7384.8</v>
      </c>
      <c r="E16" s="42">
        <f>IF(ISERROR(D16/C16),,D16/C16)</f>
        <v>5.9315662650602414</v>
      </c>
      <c r="F16" s="42">
        <f>IF(ISERROR(C16/$B$3),0,C16/$B$3)</f>
        <v>21.842105263157894</v>
      </c>
      <c r="G16" s="42">
        <f>IF(ISERROR(D16/$B$3),0,D16/$B$3)</f>
        <v>129.55789473684212</v>
      </c>
      <c r="H16" s="42">
        <f>IF(ISERROR(C16/$C$6),0,100*C16/$C$6)</f>
        <v>67.115902964959574</v>
      </c>
      <c r="I16" s="42">
        <f>IF(ISERROR(D16/$D$6),0,100*D16/$D$6)</f>
        <v>44.07756907264492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105</v>
      </c>
      <c r="D17" s="13">
        <v>1410.9</v>
      </c>
      <c r="E17" s="28">
        <f>IF(ISERROR(D17/C17),,D17/C17)</f>
        <v>13.437142857142858</v>
      </c>
      <c r="F17" s="28">
        <f>IF(ISERROR(C17/$B$3),0,C17/$B$3)</f>
        <v>1.8421052631578947</v>
      </c>
      <c r="G17" s="28">
        <f>IF(ISERROR(D17/$B$3),0,D17/$B$3)</f>
        <v>24.752631578947369</v>
      </c>
      <c r="H17" s="28">
        <f>IF(ISERROR(C17/$C$6),0,100*C17/$C$6)</f>
        <v>5.6603773584905657</v>
      </c>
      <c r="I17" s="28">
        <f>IF(ISERROR(D17/$D$6),0,100*D17/$D$6)</f>
        <v>8.4212222679821682</v>
      </c>
      <c r="J17" s="28">
        <f>IF(ISERROR(C17/$C$16),0,100*C17/$C$16)</f>
        <v>8.4337349397590362</v>
      </c>
      <c r="K17" s="28">
        <f>IF(ISERROR(D17/$D$16),0,100*D17/$D$16)</f>
        <v>19.105459863503413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7</v>
      </c>
      <c r="D18" s="13">
        <v>88.399999999999991</v>
      </c>
      <c r="E18" s="28">
        <f>IF(ISERROR(D18/C18),,D18/C18)</f>
        <v>12.628571428571428</v>
      </c>
      <c r="F18" s="28">
        <f>IF(ISERROR(C18/$B$3),0,C18/$B$3)</f>
        <v>0.12280701754385964</v>
      </c>
      <c r="G18" s="28">
        <f>IF(ISERROR(D18/$B$3),0,D18/$B$3)</f>
        <v>1.5508771929824561</v>
      </c>
      <c r="H18" s="28">
        <f>IF(ISERROR(C18/$C$6),0,100*C18/$C$6)</f>
        <v>0.37735849056603776</v>
      </c>
      <c r="I18" s="28">
        <f>IF(ISERROR(D18/$D$6),0,100*D18/$D$6)</f>
        <v>0.52763204230606253</v>
      </c>
      <c r="J18" s="28">
        <f>IF(ISERROR(C18/$C$16),0,100*C18/$C$16)</f>
        <v>0.56224899598393574</v>
      </c>
      <c r="K18" s="28">
        <f>IF(ISERROR(D18/$D$16),0,100*D18/$D$16)</f>
        <v>1.1970534069981584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1035</v>
      </c>
      <c r="D19" s="13">
        <v>5192</v>
      </c>
      <c r="E19" s="28">
        <f>IF(ISERROR(D19/C19),,D19/C19)</f>
        <v>5.0164251207729471</v>
      </c>
      <c r="F19" s="28">
        <f>IF(ISERROR(C19/$B$3),0,C19/$B$3)</f>
        <v>18.157894736842106</v>
      </c>
      <c r="G19" s="28">
        <f>IF(ISERROR(D19/$B$3),0,D19/$B$3)</f>
        <v>91.087719298245617</v>
      </c>
      <c r="H19" s="28">
        <f>IF(ISERROR(C19/$C$6),0,100*C19/$C$6)</f>
        <v>55.795148247978439</v>
      </c>
      <c r="I19" s="28">
        <f>IF(ISERROR(D19/$D$6),0,100*D19/$D$6)</f>
        <v>30.989429453089105</v>
      </c>
      <c r="J19" s="28">
        <f>IF(ISERROR(C19/$C$16),0,100*C19/$C$16)</f>
        <v>83.132530120481931</v>
      </c>
      <c r="K19" s="28">
        <f>IF(ISERROR(D19/$D$16),0,100*D19/$D$16)</f>
        <v>70.306575668941605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494</v>
      </c>
      <c r="D20" s="13">
        <v>2376.5</v>
      </c>
      <c r="E20" s="28">
        <f>IF(ISERROR(D20/C20),,D20/C20)</f>
        <v>4.8107287449392713</v>
      </c>
      <c r="F20" s="28">
        <f>IF(ISERROR(C20/$B$3),0,C20/$B$3)</f>
        <v>8.6666666666666661</v>
      </c>
      <c r="G20" s="28">
        <f>IF(ISERROR(D20/$B$3),0,D20/$B$3)</f>
        <v>41.692982456140349</v>
      </c>
      <c r="H20" s="28">
        <f>IF(ISERROR(C20/$C$6),0,100*C20/$C$6)</f>
        <v>26.630727762803236</v>
      </c>
      <c r="I20" s="28">
        <f>IF(ISERROR(D20/$D$6),0,100*D20/$D$6)</f>
        <v>14.184587653171468</v>
      </c>
      <c r="J20" s="28">
        <f>IF(ISERROR(C20/$C$16),0,100*C20/$C$16)</f>
        <v>39.678714859437754</v>
      </c>
      <c r="K20" s="28">
        <f>IF(ISERROR(D20/$D$16),0,100*D20/$D$16)</f>
        <v>32.180966309175602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67</v>
      </c>
      <c r="D21" s="13">
        <v>456.5</v>
      </c>
      <c r="E21" s="28">
        <f>IF(ISERROR(D21/C21),,D21/C21)</f>
        <v>6.8134328358208958</v>
      </c>
      <c r="F21" s="28">
        <f>IF(ISERROR(C21/$B$3),0,C21/$B$3)</f>
        <v>1.1754385964912282</v>
      </c>
      <c r="G21" s="28">
        <f>IF(ISERROR(D21/$B$3),0,D21/$B$3)</f>
        <v>8.0087719298245617</v>
      </c>
      <c r="H21" s="28">
        <f>IF(ISERROR(C21/$C$6),0,100*C21/$C$6)</f>
        <v>3.6118598382749325</v>
      </c>
      <c r="I21" s="28">
        <f>IF(ISERROR(D21/$D$6),0,100*D21/$D$6)</f>
        <v>2.7247061913203345</v>
      </c>
      <c r="J21" s="28">
        <f>IF(ISERROR(C21/$C$16),0,100*C21/$C$16)</f>
        <v>5.381526104417671</v>
      </c>
      <c r="K21" s="28">
        <f>IF(ISERROR(D21/$D$16),0,100*D21/$D$16)</f>
        <v>6.1816162929260097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31</v>
      </c>
      <c r="D22" s="13">
        <v>237</v>
      </c>
      <c r="E22" s="28">
        <f>IF(ISERROR(D22/C22),,D22/C22)</f>
        <v>7.645161290322581</v>
      </c>
      <c r="F22" s="28">
        <f>IF(ISERROR(C22/$B$3),0,C22/$B$3)</f>
        <v>0.54385964912280704</v>
      </c>
      <c r="G22" s="28">
        <f>IF(ISERROR(D22/$B$3),0,D22/$B$3)</f>
        <v>4.1578947368421053</v>
      </c>
      <c r="H22" s="28">
        <f>IF(ISERROR(C22/$C$6),0,100*C22/$C$6)</f>
        <v>1.6711590296495957</v>
      </c>
      <c r="I22" s="28">
        <f>IF(ISERROR(D22/$D$6),0,100*D22/$D$6)</f>
        <v>1.4145791179472491</v>
      </c>
      <c r="J22" s="28">
        <f>IF(ISERROR(C22/$C$16),0,100*C22/$C$16)</f>
        <v>2.4899598393574296</v>
      </c>
      <c r="K22" s="28">
        <f>IF(ISERROR(D22/$D$16),0,100*D22/$D$16)</f>
        <v>3.209294767630809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15</v>
      </c>
      <c r="D23" s="16">
        <v>43.6</v>
      </c>
      <c r="E23" s="42">
        <f>IF(ISERROR(D23/C23),,D23/C23)</f>
        <v>2.9066666666666667</v>
      </c>
      <c r="F23" s="42">
        <f>IF(ISERROR(C23/$B$3),0,C23/$B$3)</f>
        <v>0.26315789473684209</v>
      </c>
      <c r="G23" s="42">
        <f>IF(ISERROR(D23/$B$3),0,D23/$B$3)</f>
        <v>0.76491228070175443</v>
      </c>
      <c r="H23" s="42">
        <f>IF(ISERROR(C23/$C$6),0,100*C23/$C$6)</f>
        <v>0.80862533692722371</v>
      </c>
      <c r="I23" s="42">
        <f>IF(ISERROR(D23/$D$6),0,100*D23/$D$6)</f>
        <v>0.26023480819620282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15</v>
      </c>
      <c r="D25" s="13">
        <v>43.6</v>
      </c>
      <c r="E25" s="28">
        <f>IF(ISERROR(D25/C25),,D25/C25)</f>
        <v>2.9066666666666667</v>
      </c>
      <c r="F25" s="28">
        <f>IF(ISERROR(C25/$B$3),0,C25/$B$3)</f>
        <v>0.26315789473684209</v>
      </c>
      <c r="G25" s="28">
        <f>IF(ISERROR(D25/$B$3),0,D25/$B$3)</f>
        <v>0.76491228070175443</v>
      </c>
      <c r="H25" s="28">
        <f>IF(ISERROR(C25/$C$6),0,100*C25/$C$6)</f>
        <v>0.80862533692722371</v>
      </c>
      <c r="I25" s="28">
        <f>IF(ISERROR(D25/$D$6),0,100*D25/$D$6)</f>
        <v>0.26023480819620282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</v>
      </c>
      <c r="D26" s="16">
        <v>270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459</v>
      </c>
      <c r="D28" s="16">
        <v>7192.4999999999991</v>
      </c>
      <c r="E28" s="42">
        <f>IF(ISERROR(D28/C28),,D28/C28)</f>
        <v>15.669934640522873</v>
      </c>
      <c r="F28" s="42">
        <f>IF(ISERROR(C28/$B$3),0,C28/$B$3)</f>
        <v>8.0526315789473681</v>
      </c>
      <c r="G28" s="42">
        <f>IF(ISERROR(D28/$B$3),0,D28/$B$3)</f>
        <v>126.18421052631578</v>
      </c>
      <c r="H28" s="42">
        <f>IF(ISERROR(C28/$C$6),0,100*C28/$C$6)</f>
        <v>24.743935309973047</v>
      </c>
      <c r="I28" s="42">
        <f>IF(ISERROR(D28/$D$6),0,100*D28/$D$6)</f>
        <v>42.929790319981386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5</v>
      </c>
      <c r="E29" s="28">
        <f>IF(ISERROR(D29/C29),,D29/C29)</f>
        <v>5</v>
      </c>
      <c r="F29" s="28">
        <f>IF(ISERROR(C29/$B$3),0,C29/$B$3)</f>
        <v>1.7543859649122806E-2</v>
      </c>
      <c r="G29" s="28">
        <f>IF(ISERROR(D29/$B$3),0,D29/$B$3)</f>
        <v>8.771929824561403E-2</v>
      </c>
      <c r="H29" s="28">
        <f>IF(ISERROR(C29/$C$6),0,100*C29/$C$6)</f>
        <v>5.3908355795148251E-2</v>
      </c>
      <c r="I29" s="28">
        <f>IF(ISERROR(D29/$D$6),0,100*D29/$D$6)</f>
        <v>2.984344130690399E-2</v>
      </c>
      <c r="J29" s="28">
        <f>IF(ISERROR(C29/$C$28),0,100*C29/$C$28)</f>
        <v>0.2178649237472767</v>
      </c>
      <c r="K29" s="28">
        <f>IF(ISERROR(D29/$D$28),0,100*D29/$D$28)</f>
        <v>6.9516857838025733E-2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12</v>
      </c>
      <c r="E30" s="28">
        <f>IF(ISERROR(D30/C30),,D30/C30)</f>
        <v>12</v>
      </c>
      <c r="F30" s="28">
        <f>IF(ISERROR(C30/$B$3),0,C30/$B$3)</f>
        <v>1.7543859649122806E-2</v>
      </c>
      <c r="G30" s="28">
        <f>IF(ISERROR(D30/$B$3),0,D30/$B$3)</f>
        <v>0.21052631578947367</v>
      </c>
      <c r="H30" s="28">
        <f>IF(ISERROR(C30/$C$6),0,100*C30/$C$6)</f>
        <v>5.3908355795148251E-2</v>
      </c>
      <c r="I30" s="28">
        <f>IF(ISERROR(D30/$D$6),0,100*D30/$D$6)</f>
        <v>7.1624259136569585E-2</v>
      </c>
      <c r="J30" s="28">
        <f>IF(ISERROR(C30/$C$28),0,100*C30/$C$28)</f>
        <v>0.2178649237472767</v>
      </c>
      <c r="K30" s="28">
        <f>IF(ISERROR(D30/$D$28),0,100*D30/$D$28)</f>
        <v>0.16684045881126175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5</v>
      </c>
      <c r="D31" s="13">
        <v>36.200000000000003</v>
      </c>
      <c r="E31" s="28">
        <f>IF(ISERROR(D31/C31),,D31/C31)</f>
        <v>7.24</v>
      </c>
      <c r="F31" s="28">
        <f>IF(ISERROR(C31/$B$3),0,C31/$B$3)</f>
        <v>8.771929824561403E-2</v>
      </c>
      <c r="G31" s="28">
        <f>IF(ISERROR(D31/$B$3),0,D31/$B$3)</f>
        <v>0.6350877192982457</v>
      </c>
      <c r="H31" s="28">
        <f>IF(ISERROR(C31/$C$6),0,100*C31/$C$6)</f>
        <v>0.26954177897574122</v>
      </c>
      <c r="I31" s="28">
        <f>IF(ISERROR(D31/$D$6),0,100*D31/$D$6)</f>
        <v>0.21606651506198493</v>
      </c>
      <c r="J31" s="28">
        <f>IF(ISERROR(C31/$C$28),0,100*C31/$C$28)</f>
        <v>1.0893246187363834</v>
      </c>
      <c r="K31" s="28">
        <f>IF(ISERROR(D31/$D$28),0,100*D31/$D$28)</f>
        <v>0.50330205074730638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128</v>
      </c>
      <c r="D32" s="13">
        <v>3983.9</v>
      </c>
      <c r="E32" s="28">
        <f>IF(ISERROR(D32/C32),,D32/C32)</f>
        <v>31.124218750000001</v>
      </c>
      <c r="F32" s="28">
        <f>IF(ISERROR(C32/$B$3),0,C32/$B$3)</f>
        <v>2.2456140350877192</v>
      </c>
      <c r="G32" s="28">
        <f>IF(ISERROR(D32/$B$3),0,D32/$B$3)</f>
        <v>69.892982456140359</v>
      </c>
      <c r="H32" s="28">
        <f>IF(ISERROR(C32/$C$6),0,100*C32/$C$6)</f>
        <v>6.9002695417789761</v>
      </c>
      <c r="I32" s="28">
        <f>IF(ISERROR(D32/$D$6),0,100*D32/$D$6)</f>
        <v>23.778657164514961</v>
      </c>
      <c r="J32" s="28">
        <f>IF(ISERROR(C32/$C$28),0,100*C32/$C$28)</f>
        <v>27.886710239651418</v>
      </c>
      <c r="K32" s="28">
        <f>IF(ISERROR(D32/$D$28),0,100*D32/$D$28)</f>
        <v>55.389641988182142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150</v>
      </c>
      <c r="D33" s="13">
        <v>1409.8000000000002</v>
      </c>
      <c r="E33" s="28">
        <f>IF(ISERROR(D33/C33),,D33/C33)</f>
        <v>9.3986666666666672</v>
      </c>
      <c r="F33" s="28">
        <f>IF(ISERROR(C33/$B$3),0,C33/$B$3)</f>
        <v>2.6315789473684212</v>
      </c>
      <c r="G33" s="28">
        <f>IF(ISERROR(D33/$B$3),0,D33/$B$3)</f>
        <v>24.733333333333338</v>
      </c>
      <c r="H33" s="28">
        <f>IF(ISERROR(C33/$C$6),0,100*C33/$C$6)</f>
        <v>8.0862533692722369</v>
      </c>
      <c r="I33" s="28">
        <f>IF(ISERROR(D33/$D$6),0,100*D33/$D$6)</f>
        <v>8.4146567108946506</v>
      </c>
      <c r="J33" s="28">
        <f>IF(ISERROR(C33/$C$28),0,100*C33/$C$28)</f>
        <v>32.679738562091501</v>
      </c>
      <c r="K33" s="28">
        <f>IF(ISERROR(D33/$D$28),0,100*D33/$D$28)</f>
        <v>19.60097323600974</v>
      </c>
    </row>
    <row r="34" spans="1:15" x14ac:dyDescent="0.2">
      <c r="A34" s="6" t="s">
        <v>61</v>
      </c>
      <c r="B34" s="48">
        <v>223</v>
      </c>
      <c r="C34" s="38">
        <v>92</v>
      </c>
      <c r="D34" s="13">
        <v>1078.8</v>
      </c>
      <c r="E34" s="28">
        <f>IF(ISERROR(D34/C34),,D34/C34)</f>
        <v>11.726086956521739</v>
      </c>
      <c r="F34" s="28">
        <f>IF(ISERROR(C34/$B$3),0,C34/$B$3)</f>
        <v>1.6140350877192982</v>
      </c>
      <c r="G34" s="28">
        <f>IF(ISERROR(D34/$B$3),0,D34/$B$3)</f>
        <v>18.926315789473684</v>
      </c>
      <c r="H34" s="28">
        <f>IF(ISERROR(C34/$C$6),0,100*C34/$C$6)</f>
        <v>4.9595687331536391</v>
      </c>
      <c r="I34" s="28">
        <f>IF(ISERROR(D34/$D$6),0,100*D34/$D$6)</f>
        <v>6.4390208963776052</v>
      </c>
      <c r="J34" s="28">
        <f>IF(ISERROR(C34/$C$28),0,100*C34/$C$28)</f>
        <v>20.043572984749456</v>
      </c>
      <c r="K34" s="28">
        <f>IF(ISERROR(D34/$D$28),0,100*D34/$D$28)</f>
        <v>14.998957247132431</v>
      </c>
    </row>
    <row r="35" spans="1:15" x14ac:dyDescent="0.2">
      <c r="A35" s="6" t="s">
        <v>62</v>
      </c>
      <c r="B35" s="48">
        <v>224</v>
      </c>
      <c r="C35" s="38">
        <v>28</v>
      </c>
      <c r="D35" s="13">
        <v>252.1</v>
      </c>
      <c r="E35" s="28">
        <f>IF(ISERROR(D35/C35),,D35/C35)</f>
        <v>9.0035714285714281</v>
      </c>
      <c r="F35" s="28">
        <f>IF(ISERROR(C35/$B$3),0,C35/$B$3)</f>
        <v>0.49122807017543857</v>
      </c>
      <c r="G35" s="28">
        <f>IF(ISERROR(D35/$B$3),0,D35/$B$3)</f>
        <v>4.4228070175438594</v>
      </c>
      <c r="H35" s="28">
        <f>IF(ISERROR(C35/$C$6),0,100*C35/$C$6)</f>
        <v>1.5094339622641511</v>
      </c>
      <c r="I35" s="28">
        <f>IF(ISERROR(D35/$D$6),0,100*D35/$D$6)</f>
        <v>1.5047063106940992</v>
      </c>
      <c r="J35" s="28">
        <f>IF(ISERROR(C35/$C$28),0,100*C35/$C$28)</f>
        <v>6.1002178649237475</v>
      </c>
      <c r="K35" s="28">
        <f>IF(ISERROR(D35/$D$28),0,100*D35/$D$28)</f>
        <v>3.5050399721932575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61.2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1.0736842105263158</v>
      </c>
      <c r="H36" s="28">
        <f>IF(ISERROR(C36/$C$6),0,100*C36/$C$6)</f>
        <v>0</v>
      </c>
      <c r="I36" s="28">
        <f>IF(ISERROR(D36/$D$6),0,100*D36/$D$6)</f>
        <v>0.36528372159650485</v>
      </c>
      <c r="J36" s="28">
        <f>IF(ISERROR(C36/$C$28),0,100*C36/$C$28)</f>
        <v>0</v>
      </c>
      <c r="K36" s="28">
        <f>IF(ISERROR(D36/$D$28),0,100*D36/$D$28)</f>
        <v>0.8508863399374349</v>
      </c>
    </row>
    <row r="37" spans="1:15" ht="24" x14ac:dyDescent="0.2">
      <c r="A37" s="6" t="s">
        <v>64</v>
      </c>
      <c r="B37" s="48">
        <v>240</v>
      </c>
      <c r="C37" s="38">
        <v>2</v>
      </c>
      <c r="D37" s="13">
        <v>102.5</v>
      </c>
      <c r="E37" s="28">
        <f>IF(ISERROR(D37/C37),,D37/C37)</f>
        <v>51.25</v>
      </c>
      <c r="F37" s="28">
        <f>IF(ISERROR(C37/$B$3),0,C37/$B$3)</f>
        <v>3.5087719298245612E-2</v>
      </c>
      <c r="G37" s="28">
        <f>IF(ISERROR(D37/$B$3),0,D37/$B$3)</f>
        <v>1.7982456140350878</v>
      </c>
      <c r="H37" s="28">
        <f>IF(ISERROR(C37/$C$6),0,100*C37/$C$6)</f>
        <v>0.1078167115902965</v>
      </c>
      <c r="I37" s="28">
        <f>IF(ISERROR(D37/$D$6),0,100*D37/$D$6)</f>
        <v>0.61179054679153178</v>
      </c>
      <c r="J37" s="28">
        <f>IF(ISERROR(C37/$C$28),0,100*C37/$C$28)</f>
        <v>0.4357298474945534</v>
      </c>
      <c r="K37" s="28">
        <f>IF(ISERROR(D37/$D$28),0,100*D37/$D$28)</f>
        <v>1.4250955856795275</v>
      </c>
    </row>
    <row r="38" spans="1:15" x14ac:dyDescent="0.2">
      <c r="A38" s="49" t="s">
        <v>65</v>
      </c>
      <c r="B38" s="48">
        <v>250</v>
      </c>
      <c r="C38" s="38">
        <v>52</v>
      </c>
      <c r="D38" s="13">
        <v>251</v>
      </c>
      <c r="E38" s="28">
        <f>IF(ISERROR(D38/C38),,D38/C38)</f>
        <v>4.8269230769230766</v>
      </c>
      <c r="F38" s="28">
        <f>IF(ISERROR(C38/$B$3),0,C38/$B$3)</f>
        <v>0.91228070175438591</v>
      </c>
      <c r="G38" s="28">
        <f>IF(ISERROR(D38/$B$3),0,D38/$B$3)</f>
        <v>4.4035087719298245</v>
      </c>
      <c r="H38" s="28">
        <f>IF(ISERROR(C38/$C$6),0,100*C38/$C$6)</f>
        <v>2.8032345013477089</v>
      </c>
      <c r="I38" s="28">
        <f>IF(ISERROR(D38/$D$6),0,100*D38/$D$6)</f>
        <v>1.4981407536065803</v>
      </c>
      <c r="J38" s="28">
        <f>IF(ISERROR(C38/$C$28),0,100*C38/$C$28)</f>
        <v>11.328976034858387</v>
      </c>
      <c r="K38" s="28">
        <f>IF(ISERROR(D38/$D$28),0,100*D38/$D$28)</f>
        <v>3.4897462634688918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459</v>
      </c>
      <c r="D40" s="16">
        <v>7192.5</v>
      </c>
      <c r="E40" s="42">
        <f>IF(ISERROR(D40/C40),,D40/C40)</f>
        <v>15.669934640522875</v>
      </c>
      <c r="F40" s="42">
        <f>IF(ISERROR(C40/$B$3),0,C40/$B$3)</f>
        <v>8.0526315789473681</v>
      </c>
      <c r="G40" s="42">
        <f>IF(ISERROR(D40/$B$3),0,D40/$B$3)</f>
        <v>126.18421052631579</v>
      </c>
      <c r="H40" s="42">
        <f>IF(ISERROR(C40/$C$6),0,100*C40/$C$6)</f>
        <v>24.743935309973047</v>
      </c>
      <c r="I40" s="42">
        <f>IF(ISERROR(D40/$D$6),0,100*D40/$D$6)</f>
        <v>42.929790319981393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21</v>
      </c>
      <c r="D41" s="13">
        <v>427.20000000000005</v>
      </c>
      <c r="E41" s="28">
        <f>IF(ISERROR(D41/C41),,D41/C41)</f>
        <v>20.342857142857145</v>
      </c>
      <c r="F41" s="28">
        <f>IF(ISERROR(C41/$B$3),0,C41/$B$3)</f>
        <v>0.36842105263157893</v>
      </c>
      <c r="G41" s="28">
        <f>IF(ISERROR(D41/$B$3),0,D41/$B$3)</f>
        <v>7.4947368421052643</v>
      </c>
      <c r="H41" s="28">
        <f>IF(ISERROR(C41/$C$6),0,100*C41/$C$6)</f>
        <v>1.1320754716981132</v>
      </c>
      <c r="I41" s="28">
        <f>IF(ISERROR(D41/$D$6),0,100*D41/$D$6)</f>
        <v>2.5498236252618773</v>
      </c>
      <c r="J41" s="28">
        <f>IF(ISERROR(C41/$C$40),0,100*C41/$C$40)</f>
        <v>4.5751633986928102</v>
      </c>
      <c r="K41" s="28">
        <f>IF(ISERROR(D41/$D$40),0,100*D41/$D$40)</f>
        <v>5.9395203336809184</v>
      </c>
    </row>
    <row r="42" spans="1:15" x14ac:dyDescent="0.2">
      <c r="A42" s="6" t="s">
        <v>68</v>
      </c>
      <c r="B42" s="5">
        <v>320</v>
      </c>
      <c r="C42" s="38">
        <v>52</v>
      </c>
      <c r="D42" s="13">
        <v>2079.8000000000002</v>
      </c>
      <c r="E42" s="28">
        <f>IF(ISERROR(D42/C42),,D42/C42)</f>
        <v>39.996153846153852</v>
      </c>
      <c r="F42" s="28">
        <f>IF(ISERROR(C42/$B$3),0,C42/$B$3)</f>
        <v>0.91228070175438591</v>
      </c>
      <c r="G42" s="28">
        <f>IF(ISERROR(D42/$B$3),0,D42/$B$3)</f>
        <v>36.487719298245615</v>
      </c>
      <c r="H42" s="28">
        <f>IF(ISERROR(C42/$C$6),0,100*C42/$C$6)</f>
        <v>2.8032345013477089</v>
      </c>
      <c r="I42" s="28">
        <f>IF(ISERROR(D42/$D$6),0,100*D42/$D$6)</f>
        <v>12.413677846019786</v>
      </c>
      <c r="J42" s="28">
        <f>IF(ISERROR(C42/$C$40),0,100*C42/$C$40)</f>
        <v>11.328976034858387</v>
      </c>
      <c r="K42" s="28">
        <f>IF(ISERROR(D42/$D$40),0,100*D42/$D$40)</f>
        <v>28.916232186305184</v>
      </c>
    </row>
    <row r="43" spans="1:15" x14ac:dyDescent="0.2">
      <c r="A43" s="6" t="s">
        <v>69</v>
      </c>
      <c r="B43" s="5">
        <v>330</v>
      </c>
      <c r="C43" s="38">
        <v>10</v>
      </c>
      <c r="D43" s="13">
        <v>835</v>
      </c>
      <c r="E43" s="28">
        <f>IF(ISERROR(D43/C43),,D43/C43)</f>
        <v>83.5</v>
      </c>
      <c r="F43" s="28">
        <f>IF(ISERROR(C43/$B$3),0,C43/$B$3)</f>
        <v>0.17543859649122806</v>
      </c>
      <c r="G43" s="28">
        <f>IF(ISERROR(D43/$B$3),0,D43/$B$3)</f>
        <v>14.649122807017545</v>
      </c>
      <c r="H43" s="28">
        <f>IF(ISERROR(C43/$C$6),0,100*C43/$C$6)</f>
        <v>0.53908355795148244</v>
      </c>
      <c r="I43" s="28">
        <f>IF(ISERROR(D43/$D$6),0,100*D43/$D$6)</f>
        <v>4.9838546982529666</v>
      </c>
      <c r="J43" s="28">
        <f>IF(ISERROR(C43/$C$40),0,100*C43/$C$40)</f>
        <v>2.1786492374727668</v>
      </c>
      <c r="K43" s="28">
        <f>IF(ISERROR(D43/$D$40),0,100*D43/$D$40)</f>
        <v>11.609315258950295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23</v>
      </c>
      <c r="D44" s="13">
        <v>273.10000000000002</v>
      </c>
      <c r="E44" s="28">
        <f>IF(ISERROR(D44/C44),,D44/C44)</f>
        <v>11.873913043478263</v>
      </c>
      <c r="F44" s="28">
        <f>IF(ISERROR(C44/$B$3),0,C44/$B$3)</f>
        <v>0.40350877192982454</v>
      </c>
      <c r="G44" s="28">
        <f>IF(ISERROR(D44/$B$3),0,D44/$B$3)</f>
        <v>4.7912280701754391</v>
      </c>
      <c r="H44" s="28">
        <f>IF(ISERROR(C44/$C$6),0,100*C44/$C$6)</f>
        <v>1.2398921832884098</v>
      </c>
      <c r="I44" s="28">
        <f>IF(ISERROR(D44/$D$6),0,100*D44/$D$6)</f>
        <v>1.6300487641830963</v>
      </c>
      <c r="J44" s="28">
        <f>IF(ISERROR(C44/$C$40),0,100*C44/$C$40)</f>
        <v>5.0108932461873641</v>
      </c>
      <c r="K44" s="28">
        <f>IF(ISERROR(D44/$D$40),0,100*D44/$D$40)</f>
        <v>3.7970107751129656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87</v>
      </c>
      <c r="D45" s="13">
        <v>659.20000000000016</v>
      </c>
      <c r="E45" s="28">
        <f>IF(ISERROR(D45/C45),,D45/C45)</f>
        <v>7.5770114942528757</v>
      </c>
      <c r="F45" s="28">
        <f>IF(ISERROR(C45/$B$3),0,C45/$B$3)</f>
        <v>1.5263157894736843</v>
      </c>
      <c r="G45" s="28">
        <f>IF(ISERROR(D45/$B$3),0,D45/$B$3)</f>
        <v>11.564912280701757</v>
      </c>
      <c r="H45" s="28">
        <f>IF(ISERROR(C45/$C$6),0,100*C45/$C$6)</f>
        <v>4.6900269541778972</v>
      </c>
      <c r="I45" s="28">
        <f>IF(ISERROR(D45/$D$6),0,100*D45/$D$6)</f>
        <v>3.9345593019022229</v>
      </c>
      <c r="J45" s="28">
        <f>IF(ISERROR(C45/$C$40),0,100*C45/$C$40)</f>
        <v>18.954248366013072</v>
      </c>
      <c r="K45" s="28">
        <f>IF(ISERROR(D45/$D$40),0,100*D45/$D$40)</f>
        <v>9.1651025373653123</v>
      </c>
    </row>
    <row r="46" spans="1:15" x14ac:dyDescent="0.2">
      <c r="A46" s="6" t="s">
        <v>72</v>
      </c>
      <c r="B46" s="5">
        <v>360</v>
      </c>
      <c r="C46" s="38">
        <v>25</v>
      </c>
      <c r="D46" s="13">
        <v>171.2</v>
      </c>
      <c r="E46" s="28">
        <f>IF(ISERROR(D46/C46),,D46/C46)</f>
        <v>6.8479999999999999</v>
      </c>
      <c r="F46" s="28">
        <f>IF(ISERROR(C46/$B$3),0,C46/$B$3)</f>
        <v>0.43859649122807015</v>
      </c>
      <c r="G46" s="28">
        <f>IF(ISERROR(D46/$B$3),0,D46/$B$3)</f>
        <v>3.0035087719298246</v>
      </c>
      <c r="H46" s="28">
        <f>IF(ISERROR(C46/$C$6),0,100*C46/$C$6)</f>
        <v>1.3477088948787062</v>
      </c>
      <c r="I46" s="28">
        <f>IF(ISERROR(D46/$D$6),0,100*D46/$D$6)</f>
        <v>1.0218394303483926</v>
      </c>
      <c r="J46" s="28">
        <f>IF(ISERROR(C46/$C$40),0,100*C46/$C$40)</f>
        <v>5.4466230936819171</v>
      </c>
      <c r="K46" s="28">
        <f>IF(ISERROR(D46/$D$40),0,100*D46/$D$40)</f>
        <v>2.3802572123740009</v>
      </c>
    </row>
    <row r="47" spans="1:15" x14ac:dyDescent="0.2">
      <c r="A47" s="6" t="s">
        <v>73</v>
      </c>
      <c r="B47" s="5">
        <v>370</v>
      </c>
      <c r="C47" s="38">
        <v>49</v>
      </c>
      <c r="D47" s="13">
        <v>749.8</v>
      </c>
      <c r="E47" s="28">
        <f>IF(ISERROR(D47/C47),,D47/C47)</f>
        <v>15.30204081632653</v>
      </c>
      <c r="F47" s="28">
        <f>IF(ISERROR(C47/$B$3),0,C47/$B$3)</f>
        <v>0.85964912280701755</v>
      </c>
      <c r="G47" s="28">
        <f>IF(ISERROR(D47/$B$3),0,D47/$B$3)</f>
        <v>13.154385964912279</v>
      </c>
      <c r="H47" s="28">
        <f>IF(ISERROR(C47/$C$6),0,100*C47/$C$6)</f>
        <v>2.641509433962264</v>
      </c>
      <c r="I47" s="28">
        <f>IF(ISERROR(D47/$D$6),0,100*D47/$D$6)</f>
        <v>4.4753224583833227</v>
      </c>
      <c r="J47" s="28">
        <f>IF(ISERROR(C47/$C$40),0,100*C47/$C$40)</f>
        <v>10.675381263616558</v>
      </c>
      <c r="K47" s="28">
        <f>IF(ISERROR(D47/$D$40),0,100*D47/$D$40)</f>
        <v>10.424748001390338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32</v>
      </c>
      <c r="D48" s="13">
        <v>357.5</v>
      </c>
      <c r="E48" s="28">
        <f>IF(ISERROR(D48/C48),,D48/C48)</f>
        <v>11.171875</v>
      </c>
      <c r="F48" s="28">
        <f>IF(ISERROR(C48/$B$3),0,C48/$B$3)</f>
        <v>0.56140350877192979</v>
      </c>
      <c r="G48" s="28">
        <f>IF(ISERROR(D48/$B$3),0,D48/$B$3)</f>
        <v>6.2719298245614032</v>
      </c>
      <c r="H48" s="28">
        <f>IF(ISERROR(C48/$C$6),0,100*C48/$C$6)</f>
        <v>1.725067385444744</v>
      </c>
      <c r="I48" s="28">
        <f>IF(ISERROR(D48/$D$6),0,100*D48/$D$6)</f>
        <v>2.1338060534436352</v>
      </c>
      <c r="J48" s="28">
        <f>IF(ISERROR(C48/$C$40),0,100*C48/$C$40)</f>
        <v>6.9716775599128544</v>
      </c>
      <c r="K48" s="28">
        <f>IF(ISERROR(D48/$D$40),0,100*D48/$D$40)</f>
        <v>4.9704553354188388</v>
      </c>
    </row>
    <row r="49" spans="1:14" x14ac:dyDescent="0.2">
      <c r="A49" s="6" t="s">
        <v>75</v>
      </c>
      <c r="B49" s="5">
        <v>372</v>
      </c>
      <c r="C49" s="38">
        <v>12</v>
      </c>
      <c r="D49" s="13">
        <v>162.30000000000001</v>
      </c>
      <c r="E49" s="28">
        <f>IF(ISERROR(D49/C49),,D49/C49)</f>
        <v>13.525</v>
      </c>
      <c r="F49" s="28">
        <f>IF(ISERROR(C49/$B$3),0,C49/$B$3)</f>
        <v>0.21052631578947367</v>
      </c>
      <c r="G49" s="28">
        <f>IF(ISERROR(D49/$B$3),0,D49/$B$3)</f>
        <v>2.8473684210526318</v>
      </c>
      <c r="H49" s="28">
        <f>IF(ISERROR(C49/$C$6),0,100*C49/$C$6)</f>
        <v>0.64690026954177893</v>
      </c>
      <c r="I49" s="28">
        <f>IF(ISERROR(D49/$D$6),0,100*D49/$D$6)</f>
        <v>0.96871810482210363</v>
      </c>
      <c r="J49" s="28">
        <f>IF(ISERROR(C49/$C$40),0,100*C49/$C$40)</f>
        <v>2.6143790849673203</v>
      </c>
      <c r="K49" s="28">
        <f>IF(ISERROR(D49/$D$40),0,100*D49/$D$40)</f>
        <v>2.2565172054223153</v>
      </c>
      <c r="N49" s="1"/>
    </row>
    <row r="50" spans="1:14" x14ac:dyDescent="0.2">
      <c r="A50" s="6" t="s">
        <v>76</v>
      </c>
      <c r="B50" s="5">
        <v>373</v>
      </c>
      <c r="C50" s="38">
        <v>14</v>
      </c>
      <c r="D50" s="13">
        <v>230</v>
      </c>
      <c r="E50" s="28">
        <f>IF(ISERROR(D50/C50),,D50/C50)</f>
        <v>16.428571428571427</v>
      </c>
      <c r="F50" s="28">
        <f>IF(ISERROR(C50/$B$3),0,C50/$B$3)</f>
        <v>0.24561403508771928</v>
      </c>
      <c r="G50" s="28">
        <f>IF(ISERROR(D50/$B$3),0,D50/$B$3)</f>
        <v>4.0350877192982457</v>
      </c>
      <c r="H50" s="28">
        <f>IF(ISERROR(C50/$C$6),0,100*C50/$C$6)</f>
        <v>0.75471698113207553</v>
      </c>
      <c r="I50" s="28">
        <f>IF(ISERROR(D50/$D$6),0,100*D50/$D$6)</f>
        <v>1.3727983001175836</v>
      </c>
      <c r="J50" s="28">
        <f>IF(ISERROR(C50/$C$40),0,100*C50/$C$40)</f>
        <v>3.0501089324618738</v>
      </c>
      <c r="K50" s="28">
        <f>IF(ISERROR(D50/$D$40),0,100*D50/$D$40)</f>
        <v>3.1977754605491833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192</v>
      </c>
      <c r="D51" s="13">
        <v>1997.1999999999998</v>
      </c>
      <c r="E51" s="28">
        <f>IF(ISERROR(D51/C51),,D51/C51)</f>
        <v>10.402083333333332</v>
      </c>
      <c r="F51" s="28">
        <f>IF(ISERROR(C51/$B$3),0,C51/$B$3)</f>
        <v>3.3684210526315788</v>
      </c>
      <c r="G51" s="28">
        <f>IF(ISERROR(D51/$B$3),0,D51/$B$3)</f>
        <v>35.03859649122807</v>
      </c>
      <c r="H51" s="28">
        <f>IF(ISERROR(C51/$C$6),0,100*C51/$C$6)</f>
        <v>10.350404312668463</v>
      </c>
      <c r="I51" s="28">
        <f>IF(ISERROR(D51/$D$6),0,100*D51/$D$6)</f>
        <v>11.920664195629728</v>
      </c>
      <c r="J51" s="28">
        <f>IF(ISERROR(C51/$C$40),0,100*C51/$C$40)</f>
        <v>41.830065359477125</v>
      </c>
      <c r="K51" s="28">
        <f>IF(ISERROR(D51/$D$40),0,100*D51/$D$40)</f>
        <v>27.76781369482099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12270.999999999998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265</v>
      </c>
      <c r="D59" s="20">
        <v>260</v>
      </c>
      <c r="E59" s="16">
        <f>(C59+D59)/2</f>
        <v>262.5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207</v>
      </c>
      <c r="D60" s="17">
        <v>195</v>
      </c>
      <c r="E60" s="16">
        <f>(C60+D60)/2</f>
        <v>201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67</v>
      </c>
      <c r="D62" s="14">
        <v>67</v>
      </c>
      <c r="E62" s="13">
        <f>(C62+D62)/2</f>
        <v>67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1</v>
      </c>
      <c r="D63" s="14">
        <v>1</v>
      </c>
      <c r="E63" s="13">
        <f>(C63+D63)/2</f>
        <v>1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2</v>
      </c>
      <c r="D64" s="14">
        <v>2</v>
      </c>
      <c r="E64" s="13">
        <f>(C64+D64)/2</f>
        <v>2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10</v>
      </c>
      <c r="D65" s="14">
        <v>10</v>
      </c>
      <c r="E65" s="13">
        <f>(C65+D65)/2</f>
        <v>10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97</v>
      </c>
      <c r="D66" s="14">
        <v>93</v>
      </c>
      <c r="E66" s="13">
        <f>(C66+D66)/2</f>
        <v>95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5</v>
      </c>
      <c r="D67" s="14">
        <v>5</v>
      </c>
      <c r="E67" s="13">
        <f>(C67+D67)/2</f>
        <v>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58</v>
      </c>
      <c r="D68" s="17">
        <v>65</v>
      </c>
      <c r="E68" s="16">
        <f>(C68+D68)/2</f>
        <v>61.5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28</v>
      </c>
      <c r="D70" s="14">
        <v>29</v>
      </c>
      <c r="E70" s="13">
        <f>(C70+D70)/2</f>
        <v>28.5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1</v>
      </c>
      <c r="D72" s="14">
        <v>0</v>
      </c>
      <c r="E72" s="13">
        <f>(C72+D72)/2</f>
        <v>0.5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7</v>
      </c>
      <c r="D73" s="14">
        <v>6</v>
      </c>
      <c r="E73" s="13">
        <f>(C73+D73)/2</f>
        <v>6.5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22</v>
      </c>
      <c r="D74" s="14">
        <v>28</v>
      </c>
      <c r="E74" s="13">
        <f>(C74+D74)/2</f>
        <v>25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14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6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8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123</v>
      </c>
      <c r="B2" s="62"/>
      <c r="C2" s="62"/>
      <c r="D2" s="62"/>
      <c r="E2" s="62"/>
      <c r="F2" s="62"/>
      <c r="G2" s="62"/>
      <c r="H2" s="62"/>
      <c r="M2" s="1"/>
      <c r="N2" s="1"/>
    </row>
    <row r="3" spans="1:14" x14ac:dyDescent="0.2">
      <c r="A3" s="35" t="s">
        <v>208</v>
      </c>
      <c r="B3" s="62">
        <v>19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871</v>
      </c>
      <c r="D6" s="59">
        <v>5926.1</v>
      </c>
      <c r="E6" s="42">
        <f>IF(ISERROR(D6/C6),,D6/C6)</f>
        <v>6.8037887485648687</v>
      </c>
      <c r="F6" s="42">
        <f>IF(ISERROR(C6/$B$3),0,C6/$B$3)</f>
        <v>45.842105263157897</v>
      </c>
      <c r="G6" s="42">
        <f>IF(ISERROR(D6/$B$3),0,D6/$B$3)</f>
        <v>311.90000000000003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308</v>
      </c>
      <c r="D7" s="16">
        <v>1810.9</v>
      </c>
      <c r="E7" s="42">
        <f>IF(ISERROR(D7/C7),,D7/C7)</f>
        <v>5.8795454545454549</v>
      </c>
      <c r="F7" s="42">
        <f>IF(ISERROR(C7/$B$3),0,C7/$B$3)</f>
        <v>16.210526315789473</v>
      </c>
      <c r="G7" s="42">
        <f>IF(ISERROR(D7/$B$3),0,D7/$B$3)</f>
        <v>95.310526315789474</v>
      </c>
      <c r="H7" s="42">
        <f>IF(ISERROR(C7/$C$6),0,100*C7/$C$6)</f>
        <v>35.36165327210103</v>
      </c>
      <c r="I7" s="42">
        <f>IF(ISERROR(D7/$D$6),0,100*D7/$D$6)</f>
        <v>30.558039857579182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243</v>
      </c>
      <c r="D8" s="13">
        <v>1145</v>
      </c>
      <c r="E8" s="28">
        <f>IF(ISERROR(D8/C8),,D8/C8)</f>
        <v>4.711934156378601</v>
      </c>
      <c r="F8" s="28">
        <f>IF(ISERROR(C8/$B$3),0,C8/$B$3)</f>
        <v>12.789473684210526</v>
      </c>
      <c r="G8" s="28">
        <f>IF(ISERROR(D8/$B$3),0,D8/$B$3)</f>
        <v>60.263157894736842</v>
      </c>
      <c r="H8" s="28">
        <f>IF(ISERROR(C8/$C$6),0,100*C8/$C$6)</f>
        <v>27.898966704936853</v>
      </c>
      <c r="I8" s="28">
        <f>IF(ISERROR(D8/$D$6),0,100*D8/$D$6)</f>
        <v>19.321307436594047</v>
      </c>
      <c r="J8" s="28">
        <f>IF(ISERROR(C8/$C$7),0,100*C8/$C$7)</f>
        <v>78.896103896103895</v>
      </c>
      <c r="K8" s="28">
        <f>IF(ISERROR(D8/$D$7),0,100*D8/$D$7)</f>
        <v>63.228229057374783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46</v>
      </c>
      <c r="D9" s="13">
        <v>468.3</v>
      </c>
      <c r="E9" s="28">
        <f>IF(ISERROR(D9/C9),,D9/C9)</f>
        <v>10.180434782608696</v>
      </c>
      <c r="F9" s="28">
        <f>IF(ISERROR(C9/$B$3),0,C9/$B$3)</f>
        <v>2.4210526315789473</v>
      </c>
      <c r="G9" s="28">
        <f>IF(ISERROR(D9/$B$3),0,D9/$B$3)</f>
        <v>24.647368421052633</v>
      </c>
      <c r="H9" s="28">
        <f>IF(ISERROR(C9/$C$6),0,100*C9/$C$6)</f>
        <v>5.2812858783008041</v>
      </c>
      <c r="I9" s="28">
        <f>IF(ISERROR(D9/$D$6),0,100*D9/$D$6)</f>
        <v>7.9023303690454085</v>
      </c>
      <c r="J9" s="28">
        <f>IF(ISERROR(C9/$C$7),0,100*C9/$C$7)</f>
        <v>14.935064935064934</v>
      </c>
      <c r="K9" s="28">
        <f>IF(ISERROR(D9/$D$7),0,100*D9/$D$7)</f>
        <v>25.860069578662543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1</v>
      </c>
      <c r="D10" s="13">
        <v>0.3</v>
      </c>
      <c r="E10" s="28">
        <f>IF(ISERROR(D10/C10),,D10/C10)</f>
        <v>0.3</v>
      </c>
      <c r="F10" s="28">
        <f>IF(ISERROR(C10/$B$3),0,C10/$B$3)</f>
        <v>5.2631578947368418E-2</v>
      </c>
      <c r="G10" s="28">
        <f>IF(ISERROR(D10/$B$3),0,D10/$B$3)</f>
        <v>1.5789473684210527E-2</v>
      </c>
      <c r="H10" s="28">
        <f>IF(ISERROR(C10/$C$6),0,100*C10/$C$6)</f>
        <v>0.11481056257175661</v>
      </c>
      <c r="I10" s="28">
        <f>IF(ISERROR(D10/$D$6),0,100*D10/$D$6)</f>
        <v>5.062351293430755E-3</v>
      </c>
      <c r="J10" s="28">
        <f>IF(ISERROR(C10/$C$7),0,100*C10/$C$7)</f>
        <v>0.32467532467532467</v>
      </c>
      <c r="K10" s="28">
        <f>IF(ISERROR(D10/$D$7),0,100*D10/$D$7)</f>
        <v>1.656634822463968E-2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18</v>
      </c>
      <c r="D11" s="13">
        <v>197.3</v>
      </c>
      <c r="E11" s="28">
        <f>IF(ISERROR(D11/C11),,D11/C11)</f>
        <v>10.961111111111112</v>
      </c>
      <c r="F11" s="28">
        <f>IF(ISERROR(C11/$B$3),0,C11/$B$3)</f>
        <v>0.94736842105263153</v>
      </c>
      <c r="G11" s="28">
        <f>IF(ISERROR(D11/$B$3),0,D11/$B$3)</f>
        <v>10.38421052631579</v>
      </c>
      <c r="H11" s="28">
        <f>IF(ISERROR(C11/$C$6),0,100*C11/$C$6)</f>
        <v>2.0665901262916186</v>
      </c>
      <c r="I11" s="28">
        <f>IF(ISERROR(D11/$D$6),0,100*D11/$D$6)</f>
        <v>3.3293397006462935</v>
      </c>
      <c r="J11" s="28">
        <f>IF(ISERROR(C11/$C$7),0,100*C11/$C$7)</f>
        <v>5.8441558441558445</v>
      </c>
      <c r="K11" s="28">
        <f>IF(ISERROR(D11/$D$7),0,100*D11/$D$7)</f>
        <v>10.895135015738031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15</v>
      </c>
      <c r="D13" s="16">
        <v>118.9</v>
      </c>
      <c r="E13" s="42">
        <f>IF(ISERROR(D13/C13),,D13/C13)</f>
        <v>7.9266666666666667</v>
      </c>
      <c r="F13" s="42">
        <f>IF(ISERROR(C13/$B$3),0,C13/$B$3)</f>
        <v>0.78947368421052633</v>
      </c>
      <c r="G13" s="42">
        <f>IF(ISERROR(D13/$B$3),0,D13/$B$3)</f>
        <v>6.2578947368421058</v>
      </c>
      <c r="H13" s="42">
        <f>IF(ISERROR(C13/$C$6),0,100*C13/$C$6)</f>
        <v>1.7221584385763491</v>
      </c>
      <c r="I13" s="42">
        <f>IF(ISERROR(D13/$D$6),0,100*D13/$D$6)</f>
        <v>2.0063785626297226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15</v>
      </c>
      <c r="D14" s="13">
        <v>118.9</v>
      </c>
      <c r="E14" s="28">
        <f>IF(ISERROR(D14/C14),,D14/C14)</f>
        <v>7.9266666666666667</v>
      </c>
      <c r="F14" s="28">
        <f>IF(ISERROR(C14/$B$3),0,C14/$B$3)</f>
        <v>0.78947368421052633</v>
      </c>
      <c r="G14" s="28">
        <f>IF(ISERROR(D14/$B$3),0,D14/$B$3)</f>
        <v>6.2578947368421058</v>
      </c>
      <c r="H14" s="28">
        <f>IF(ISERROR(C14/$C$6),0,100*C14/$C$6)</f>
        <v>1.7221584385763491</v>
      </c>
      <c r="I14" s="28">
        <f>IF(ISERROR(D14/$D$6),0,100*D14/$D$6)</f>
        <v>2.0063785626297226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546</v>
      </c>
      <c r="D16" s="16">
        <v>3942.5999999999995</v>
      </c>
      <c r="E16" s="42">
        <f>IF(ISERROR(D16/C16),,D16/C16)</f>
        <v>7.2208791208791201</v>
      </c>
      <c r="F16" s="42">
        <f>IF(ISERROR(C16/$B$3),0,C16/$B$3)</f>
        <v>28.736842105263158</v>
      </c>
      <c r="G16" s="42">
        <f>IF(ISERROR(D16/$B$3),0,D16/$B$3)</f>
        <v>207.50526315789472</v>
      </c>
      <c r="H16" s="42">
        <f>IF(ISERROR(C16/$C$6),0,100*C16/$C$6)</f>
        <v>62.686567164179102</v>
      </c>
      <c r="I16" s="42">
        <f>IF(ISERROR(D16/$D$6),0,100*D16/$D$6)</f>
        <v>66.529420698266975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204</v>
      </c>
      <c r="D17" s="13">
        <v>1310.4000000000001</v>
      </c>
      <c r="E17" s="28">
        <f>IF(ISERROR(D17/C17),,D17/C17)</f>
        <v>6.4235294117647062</v>
      </c>
      <c r="F17" s="28">
        <f>IF(ISERROR(C17/$B$3),0,C17/$B$3)</f>
        <v>10.736842105263158</v>
      </c>
      <c r="G17" s="28">
        <f>IF(ISERROR(D17/$B$3),0,D17/$B$3)</f>
        <v>68.968421052631584</v>
      </c>
      <c r="H17" s="28">
        <f>IF(ISERROR(C17/$C$6),0,100*C17/$C$6)</f>
        <v>23.421354764638348</v>
      </c>
      <c r="I17" s="28">
        <f>IF(ISERROR(D17/$D$6),0,100*D17/$D$6)</f>
        <v>22.112350449705541</v>
      </c>
      <c r="J17" s="28">
        <f>IF(ISERROR(C17/$C$16),0,100*C17/$C$16)</f>
        <v>37.362637362637365</v>
      </c>
      <c r="K17" s="28">
        <f>IF(ISERROR(D17/$D$16),0,100*D17/$D$16)</f>
        <v>33.236950235884954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17.7</v>
      </c>
      <c r="E18" s="28">
        <f>IF(ISERROR(D18/C18),,D18/C18)</f>
        <v>8.85</v>
      </c>
      <c r="F18" s="28">
        <f>IF(ISERROR(C18/$B$3),0,C18/$B$3)</f>
        <v>0.10526315789473684</v>
      </c>
      <c r="G18" s="28">
        <f>IF(ISERROR(D18/$B$3),0,D18/$B$3)</f>
        <v>0.93157894736842106</v>
      </c>
      <c r="H18" s="28">
        <f>IF(ISERROR(C18/$C$6),0,100*C18/$C$6)</f>
        <v>0.22962112514351321</v>
      </c>
      <c r="I18" s="28">
        <f>IF(ISERROR(D18/$D$6),0,100*D18/$D$6)</f>
        <v>0.29867872631241454</v>
      </c>
      <c r="J18" s="28">
        <f>IF(ISERROR(C18/$C$16),0,100*C18/$C$16)</f>
        <v>0.36630036630036628</v>
      </c>
      <c r="K18" s="28">
        <f>IF(ISERROR(D18/$D$16),0,100*D18/$D$16)</f>
        <v>0.44894232232536913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285</v>
      </c>
      <c r="D19" s="13">
        <v>1608.1</v>
      </c>
      <c r="E19" s="28">
        <f>IF(ISERROR(D19/C19),,D19/C19)</f>
        <v>5.6424561403508768</v>
      </c>
      <c r="F19" s="28">
        <f>IF(ISERROR(C19/$B$3),0,C19/$B$3)</f>
        <v>15</v>
      </c>
      <c r="G19" s="28">
        <f>IF(ISERROR(D19/$B$3),0,D19/$B$3)</f>
        <v>84.636842105263156</v>
      </c>
      <c r="H19" s="28">
        <f>IF(ISERROR(C19/$C$6),0,100*C19/$C$6)</f>
        <v>32.721010332950634</v>
      </c>
      <c r="I19" s="28">
        <f>IF(ISERROR(D19/$D$6),0,100*D19/$D$6)</f>
        <v>27.135890383219991</v>
      </c>
      <c r="J19" s="28">
        <f>IF(ISERROR(C19/$C$16),0,100*C19/$C$16)</f>
        <v>52.197802197802197</v>
      </c>
      <c r="K19" s="28">
        <f>IF(ISERROR(D19/$D$16),0,100*D19/$D$16)</f>
        <v>40.787805001775482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45</v>
      </c>
      <c r="D20" s="13">
        <v>832.5</v>
      </c>
      <c r="E20" s="28">
        <f>IF(ISERROR(D20/C20),,D20/C20)</f>
        <v>18.5</v>
      </c>
      <c r="F20" s="28">
        <f>IF(ISERROR(C20/$B$3),0,C20/$B$3)</f>
        <v>2.3684210526315788</v>
      </c>
      <c r="G20" s="28">
        <f>IF(ISERROR(D20/$B$3),0,D20/$B$3)</f>
        <v>43.815789473684212</v>
      </c>
      <c r="H20" s="28">
        <f>IF(ISERROR(C20/$C$6),0,100*C20/$C$6)</f>
        <v>5.1664753157290475</v>
      </c>
      <c r="I20" s="28">
        <f>IF(ISERROR(D20/$D$6),0,100*D20/$D$6)</f>
        <v>14.048024839270346</v>
      </c>
      <c r="J20" s="28">
        <f>IF(ISERROR(C20/$C$16),0,100*C20/$C$16)</f>
        <v>8.2417582417582409</v>
      </c>
      <c r="K20" s="28">
        <f>IF(ISERROR(D20/$D$16),0,100*D20/$D$16)</f>
        <v>21.115507533099986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16</v>
      </c>
      <c r="D21" s="13">
        <v>645.20000000000005</v>
      </c>
      <c r="E21" s="28">
        <f>IF(ISERROR(D21/C21),,D21/C21)</f>
        <v>40.325000000000003</v>
      </c>
      <c r="F21" s="28">
        <f>IF(ISERROR(C21/$B$3),0,C21/$B$3)</f>
        <v>0.84210526315789469</v>
      </c>
      <c r="G21" s="28">
        <f>IF(ISERROR(D21/$B$3),0,D21/$B$3)</f>
        <v>33.957894736842107</v>
      </c>
      <c r="H21" s="28">
        <f>IF(ISERROR(C21/$C$6),0,100*C21/$C$6)</f>
        <v>1.8369690011481057</v>
      </c>
      <c r="I21" s="28">
        <f>IF(ISERROR(D21/$D$6),0,100*D21/$D$6)</f>
        <v>10.887430181738411</v>
      </c>
      <c r="J21" s="28">
        <f>IF(ISERROR(C21/$C$16),0,100*C21/$C$16)</f>
        <v>2.9304029304029302</v>
      </c>
      <c r="K21" s="28">
        <f>IF(ISERROR(D21/$D$16),0,100*D21/$D$16)</f>
        <v>16.364835387815152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39</v>
      </c>
      <c r="D22" s="13">
        <v>361.2</v>
      </c>
      <c r="E22" s="28">
        <f>IF(ISERROR(D22/C22),,D22/C22)</f>
        <v>9.2615384615384606</v>
      </c>
      <c r="F22" s="28">
        <f>IF(ISERROR(C22/$B$3),0,C22/$B$3)</f>
        <v>2.0526315789473686</v>
      </c>
      <c r="G22" s="28">
        <f>IF(ISERROR(D22/$B$3),0,D22/$B$3)</f>
        <v>19.010526315789473</v>
      </c>
      <c r="H22" s="28">
        <f>IF(ISERROR(C22/$C$6),0,100*C22/$C$6)</f>
        <v>4.4776119402985071</v>
      </c>
      <c r="I22" s="28">
        <f>IF(ISERROR(D22/$D$6),0,100*D22/$D$6)</f>
        <v>6.0950709572906296</v>
      </c>
      <c r="J22" s="28">
        <f>IF(ISERROR(C22/$C$16),0,100*C22/$C$16)</f>
        <v>7.1428571428571432</v>
      </c>
      <c r="K22" s="28">
        <f>IF(ISERROR(D22/$D$16),0,100*D22/$D$16)</f>
        <v>9.1614670521990575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</v>
      </c>
      <c r="D23" s="16">
        <v>53.7</v>
      </c>
      <c r="E23" s="42">
        <f>IF(ISERROR(D23/C23),,D23/C23)</f>
        <v>26.85</v>
      </c>
      <c r="F23" s="42">
        <f>IF(ISERROR(C23/$B$3),0,C23/$B$3)</f>
        <v>0.10526315789473684</v>
      </c>
      <c r="G23" s="42">
        <f>IF(ISERROR(D23/$B$3),0,D23/$B$3)</f>
        <v>2.8263157894736843</v>
      </c>
      <c r="H23" s="42">
        <f>IF(ISERROR(C23/$C$6),0,100*C23/$C$6)</f>
        <v>0.22962112514351321</v>
      </c>
      <c r="I23" s="42">
        <f>IF(ISERROR(D23/$D$6),0,100*D23/$D$6)</f>
        <v>0.90616088152410512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</v>
      </c>
      <c r="D24" s="13">
        <v>53.7</v>
      </c>
      <c r="E24" s="28">
        <f>IF(ISERROR(D24/C24),,D24/C24)</f>
        <v>26.85</v>
      </c>
      <c r="F24" s="28">
        <f>IF(ISERROR(C24/$B$3),0,C24/$B$3)</f>
        <v>0.10526315789473684</v>
      </c>
      <c r="G24" s="28">
        <f>IF(ISERROR(D24/$B$3),0,D24/$B$3)</f>
        <v>2.8263157894736843</v>
      </c>
      <c r="H24" s="28">
        <f>IF(ISERROR(C24/$C$6),0,100*C24/$C$6)</f>
        <v>0.22962112514351321</v>
      </c>
      <c r="I24" s="28">
        <f>IF(ISERROR(D24/$D$6),0,100*D24/$D$6)</f>
        <v>0.90616088152410512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308</v>
      </c>
      <c r="D28" s="16">
        <v>1810.9</v>
      </c>
      <c r="E28" s="42">
        <f>IF(ISERROR(D28/C28),,D28/C28)</f>
        <v>5.8795454545454549</v>
      </c>
      <c r="F28" s="42">
        <f>IF(ISERROR(C28/$B$3),0,C28/$B$3)</f>
        <v>16.210526315789473</v>
      </c>
      <c r="G28" s="42">
        <f>IF(ISERROR(D28/$B$3),0,D28/$B$3)</f>
        <v>95.310526315789474</v>
      </c>
      <c r="H28" s="42">
        <f>IF(ISERROR(C28/$C$6),0,100*C28/$C$6)</f>
        <v>35.36165327210103</v>
      </c>
      <c r="I28" s="42">
        <f>IF(ISERROR(D28/$D$6),0,100*D28/$D$6)</f>
        <v>30.558039857579182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4</v>
      </c>
      <c r="D29" s="13">
        <v>65.3</v>
      </c>
      <c r="E29" s="28">
        <f>IF(ISERROR(D29/C29),,D29/C29)</f>
        <v>16.324999999999999</v>
      </c>
      <c r="F29" s="28">
        <f>IF(ISERROR(C29/$B$3),0,C29/$B$3)</f>
        <v>0.21052631578947367</v>
      </c>
      <c r="G29" s="28">
        <f>IF(ISERROR(D29/$B$3),0,D29/$B$3)</f>
        <v>3.4368421052631577</v>
      </c>
      <c r="H29" s="28">
        <f>IF(ISERROR(C29/$C$6),0,100*C29/$C$6)</f>
        <v>0.45924225028702642</v>
      </c>
      <c r="I29" s="28">
        <f>IF(ISERROR(D29/$D$6),0,100*D29/$D$6)</f>
        <v>1.101905131536761</v>
      </c>
      <c r="J29" s="28">
        <f>IF(ISERROR(C29/$C$28),0,100*C29/$C$28)</f>
        <v>1.2987012987012987</v>
      </c>
      <c r="K29" s="28">
        <f>IF(ISERROR(D29/$D$28),0,100*D29/$D$28)</f>
        <v>3.6059417968965706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28</v>
      </c>
      <c r="D31" s="13">
        <v>74</v>
      </c>
      <c r="E31" s="28">
        <f>IF(ISERROR(D31/C31),,D31/C31)</f>
        <v>2.6428571428571428</v>
      </c>
      <c r="F31" s="28">
        <f>IF(ISERROR(C31/$B$3),0,C31/$B$3)</f>
        <v>1.4736842105263157</v>
      </c>
      <c r="G31" s="28">
        <f>IF(ISERROR(D31/$B$3),0,D31/$B$3)</f>
        <v>3.8947368421052633</v>
      </c>
      <c r="H31" s="28">
        <f>IF(ISERROR(C31/$C$6),0,100*C31/$C$6)</f>
        <v>3.214695752009185</v>
      </c>
      <c r="I31" s="28">
        <f>IF(ISERROR(D31/$D$6),0,100*D31/$D$6)</f>
        <v>1.2487133190462529</v>
      </c>
      <c r="J31" s="28">
        <f>IF(ISERROR(C31/$C$28),0,100*C31/$C$28)</f>
        <v>9.0909090909090917</v>
      </c>
      <c r="K31" s="28">
        <f>IF(ISERROR(D31/$D$28),0,100*D31/$D$28)</f>
        <v>4.0863658954111211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117</v>
      </c>
      <c r="D32" s="13">
        <v>787.40000000000009</v>
      </c>
      <c r="E32" s="28">
        <f>IF(ISERROR(D32/C32),,D32/C32)</f>
        <v>6.7299145299145309</v>
      </c>
      <c r="F32" s="28">
        <f>IF(ISERROR(C32/$B$3),0,C32/$B$3)</f>
        <v>6.1578947368421053</v>
      </c>
      <c r="G32" s="28">
        <f>IF(ISERROR(D32/$B$3),0,D32/$B$3)</f>
        <v>41.442105263157899</v>
      </c>
      <c r="H32" s="28">
        <f>IF(ISERROR(C32/$C$6),0,100*C32/$C$6)</f>
        <v>13.432835820895523</v>
      </c>
      <c r="I32" s="28">
        <f>IF(ISERROR(D32/$D$6),0,100*D32/$D$6)</f>
        <v>13.286984694824591</v>
      </c>
      <c r="J32" s="28">
        <f>IF(ISERROR(C32/$C$28),0,100*C32/$C$28)</f>
        <v>37.987012987012989</v>
      </c>
      <c r="K32" s="28">
        <f>IF(ISERROR(D32/$D$28),0,100*D32/$D$28)</f>
        <v>43.481141973604288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73</v>
      </c>
      <c r="D33" s="13">
        <v>190.9</v>
      </c>
      <c r="E33" s="28">
        <f>IF(ISERROR(D33/C33),,D33/C33)</f>
        <v>2.6150684931506851</v>
      </c>
      <c r="F33" s="28">
        <f>IF(ISERROR(C33/$B$3),0,C33/$B$3)</f>
        <v>3.8421052631578947</v>
      </c>
      <c r="G33" s="28">
        <f>IF(ISERROR(D33/$B$3),0,D33/$B$3)</f>
        <v>10.047368421052632</v>
      </c>
      <c r="H33" s="28">
        <f>IF(ISERROR(C33/$C$6),0,100*C33/$C$6)</f>
        <v>8.3811710677382312</v>
      </c>
      <c r="I33" s="28">
        <f>IF(ISERROR(D33/$D$6),0,100*D33/$D$6)</f>
        <v>3.221342873053104</v>
      </c>
      <c r="J33" s="28">
        <f>IF(ISERROR(C33/$C$28),0,100*C33/$C$28)</f>
        <v>23.7012987012987</v>
      </c>
      <c r="K33" s="28">
        <f>IF(ISERROR(D33/$D$28),0,100*D33/$D$28)</f>
        <v>10.541719586945717</v>
      </c>
    </row>
    <row r="34" spans="1:15" x14ac:dyDescent="0.2">
      <c r="A34" s="6" t="s">
        <v>61</v>
      </c>
      <c r="B34" s="48">
        <v>223</v>
      </c>
      <c r="C34" s="38">
        <v>72</v>
      </c>
      <c r="D34" s="13">
        <v>582.39999999999986</v>
      </c>
      <c r="E34" s="28">
        <f>IF(ISERROR(D34/C34),,D34/C34)</f>
        <v>8.0888888888888868</v>
      </c>
      <c r="F34" s="28">
        <f>IF(ISERROR(C34/$B$3),0,C34/$B$3)</f>
        <v>3.7894736842105261</v>
      </c>
      <c r="G34" s="28">
        <f>IF(ISERROR(D34/$B$3),0,D34/$B$3)</f>
        <v>30.652631578947361</v>
      </c>
      <c r="H34" s="28">
        <f>IF(ISERROR(C34/$C$6),0,100*C34/$C$6)</f>
        <v>8.2663605051664746</v>
      </c>
      <c r="I34" s="28">
        <f>IF(ISERROR(D34/$D$6),0,100*D34/$D$6)</f>
        <v>9.8277113109802361</v>
      </c>
      <c r="J34" s="28">
        <f>IF(ISERROR(C34/$C$28),0,100*C34/$C$28)</f>
        <v>23.376623376623378</v>
      </c>
      <c r="K34" s="28">
        <f>IF(ISERROR(D34/$D$28),0,100*D34/$D$28)</f>
        <v>32.160804020100493</v>
      </c>
    </row>
    <row r="35" spans="1:15" x14ac:dyDescent="0.2">
      <c r="A35" s="6" t="s">
        <v>62</v>
      </c>
      <c r="B35" s="48">
        <v>224</v>
      </c>
      <c r="C35" s="38">
        <v>2</v>
      </c>
      <c r="D35" s="13">
        <v>1.3</v>
      </c>
      <c r="E35" s="28">
        <f>IF(ISERROR(D35/C35),,D35/C35)</f>
        <v>0.65</v>
      </c>
      <c r="F35" s="28">
        <f>IF(ISERROR(C35/$B$3),0,C35/$B$3)</f>
        <v>0.10526315789473684</v>
      </c>
      <c r="G35" s="28">
        <f>IF(ISERROR(D35/$B$3),0,D35/$B$3)</f>
        <v>6.8421052631578952E-2</v>
      </c>
      <c r="H35" s="28">
        <f>IF(ISERROR(C35/$C$6),0,100*C35/$C$6)</f>
        <v>0.22962112514351321</v>
      </c>
      <c r="I35" s="28">
        <f>IF(ISERROR(D35/$D$6),0,100*D35/$D$6)</f>
        <v>2.1936855604866606E-2</v>
      </c>
      <c r="J35" s="28">
        <f>IF(ISERROR(C35/$C$28),0,100*C35/$C$28)</f>
        <v>0.64935064935064934</v>
      </c>
      <c r="K35" s="28">
        <f>IF(ISERROR(D35/$D$28),0,100*D35/$D$28)</f>
        <v>7.1787508973438621E-2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7</v>
      </c>
      <c r="D37" s="13">
        <v>37.5</v>
      </c>
      <c r="E37" s="28">
        <f>IF(ISERROR(D37/C37),,D37/C37)</f>
        <v>5.3571428571428568</v>
      </c>
      <c r="F37" s="28">
        <f>IF(ISERROR(C37/$B$3),0,C37/$B$3)</f>
        <v>0.36842105263157893</v>
      </c>
      <c r="G37" s="28">
        <f>IF(ISERROR(D37/$B$3),0,D37/$B$3)</f>
        <v>1.9736842105263157</v>
      </c>
      <c r="H37" s="28">
        <f>IF(ISERROR(C37/$C$6),0,100*C37/$C$6)</f>
        <v>0.80367393800229625</v>
      </c>
      <c r="I37" s="28">
        <f>IF(ISERROR(D37/$D$6),0,100*D37/$D$6)</f>
        <v>0.63279391167884436</v>
      </c>
      <c r="J37" s="28">
        <f>IF(ISERROR(C37/$C$28),0,100*C37/$C$28)</f>
        <v>2.2727272727272729</v>
      </c>
      <c r="K37" s="28">
        <f>IF(ISERROR(D37/$D$28),0,100*D37/$D$28)</f>
        <v>2.0707935280799603</v>
      </c>
    </row>
    <row r="38" spans="1:15" x14ac:dyDescent="0.2">
      <c r="A38" s="49" t="s">
        <v>65</v>
      </c>
      <c r="B38" s="48">
        <v>250</v>
      </c>
      <c r="C38" s="38">
        <v>5</v>
      </c>
      <c r="D38" s="13">
        <v>72.099999999999994</v>
      </c>
      <c r="E38" s="28">
        <f>IF(ISERROR(D38/C38),,D38/C38)</f>
        <v>14.419999999999998</v>
      </c>
      <c r="F38" s="28">
        <f>IF(ISERROR(C38/$B$3),0,C38/$B$3)</f>
        <v>0.26315789473684209</v>
      </c>
      <c r="G38" s="28">
        <f>IF(ISERROR(D38/$B$3),0,D38/$B$3)</f>
        <v>3.7947368421052627</v>
      </c>
      <c r="H38" s="28">
        <f>IF(ISERROR(C38/$C$6),0,100*C38/$C$6)</f>
        <v>0.57405281285878296</v>
      </c>
      <c r="I38" s="28">
        <f>IF(ISERROR(D38/$D$6),0,100*D38/$D$6)</f>
        <v>1.2166517608545246</v>
      </c>
      <c r="J38" s="28">
        <f>IF(ISERROR(C38/$C$28),0,100*C38/$C$28)</f>
        <v>1.6233766233766234</v>
      </c>
      <c r="K38" s="28">
        <f>IF(ISERROR(D38/$D$28),0,100*D38/$D$28)</f>
        <v>3.9814456899884028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308</v>
      </c>
      <c r="D40" s="16">
        <v>1810.9</v>
      </c>
      <c r="E40" s="42">
        <f>IF(ISERROR(D40/C40),,D40/C40)</f>
        <v>5.8795454545454549</v>
      </c>
      <c r="F40" s="42">
        <f>IF(ISERROR(C40/$B$3),0,C40/$B$3)</f>
        <v>16.210526315789473</v>
      </c>
      <c r="G40" s="42">
        <f>IF(ISERROR(D40/$B$3),0,D40/$B$3)</f>
        <v>95.310526315789474</v>
      </c>
      <c r="H40" s="42">
        <f>IF(ISERROR(C40/$C$6),0,100*C40/$C$6)</f>
        <v>35.36165327210103</v>
      </c>
      <c r="I40" s="42">
        <f>IF(ISERROR(D40/$D$6),0,100*D40/$D$6)</f>
        <v>30.558039857579182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13</v>
      </c>
      <c r="D41" s="13">
        <v>34.700000000000003</v>
      </c>
      <c r="E41" s="28">
        <f>IF(ISERROR(D41/C41),,D41/C41)</f>
        <v>2.6692307692307695</v>
      </c>
      <c r="F41" s="28">
        <f>IF(ISERROR(C41/$B$3),0,C41/$B$3)</f>
        <v>0.68421052631578949</v>
      </c>
      <c r="G41" s="28">
        <f>IF(ISERROR(D41/$B$3),0,D41/$B$3)</f>
        <v>1.8263157894736843</v>
      </c>
      <c r="H41" s="28">
        <f>IF(ISERROR(C41/$C$6),0,100*C41/$C$6)</f>
        <v>1.4925373134328359</v>
      </c>
      <c r="I41" s="28">
        <f>IF(ISERROR(D41/$D$6),0,100*D41/$D$6)</f>
        <v>0.58554529960682411</v>
      </c>
      <c r="J41" s="28">
        <f>IF(ISERROR(C41/$C$40),0,100*C41/$C$40)</f>
        <v>4.220779220779221</v>
      </c>
      <c r="K41" s="28">
        <f>IF(ISERROR(D41/$D$40),0,100*D41/$D$40)</f>
        <v>1.9161742779833233</v>
      </c>
    </row>
    <row r="42" spans="1:15" x14ac:dyDescent="0.2">
      <c r="A42" s="6" t="s">
        <v>68</v>
      </c>
      <c r="B42" s="5">
        <v>320</v>
      </c>
      <c r="C42" s="38">
        <v>20</v>
      </c>
      <c r="D42" s="13">
        <v>113.2</v>
      </c>
      <c r="E42" s="28">
        <f>IF(ISERROR(D42/C42),,D42/C42)</f>
        <v>5.66</v>
      </c>
      <c r="F42" s="28">
        <f>IF(ISERROR(C42/$B$3),0,C42/$B$3)</f>
        <v>1.0526315789473684</v>
      </c>
      <c r="G42" s="28">
        <f>IF(ISERROR(D42/$B$3),0,D42/$B$3)</f>
        <v>5.9578947368421051</v>
      </c>
      <c r="H42" s="28">
        <f>IF(ISERROR(C42/$C$6),0,100*C42/$C$6)</f>
        <v>2.2962112514351318</v>
      </c>
      <c r="I42" s="28">
        <f>IF(ISERROR(D42/$D$6),0,100*D42/$D$6)</f>
        <v>1.9101938880545384</v>
      </c>
      <c r="J42" s="28">
        <f>IF(ISERROR(C42/$C$40),0,100*C42/$C$40)</f>
        <v>6.4935064935064934</v>
      </c>
      <c r="K42" s="28">
        <f>IF(ISERROR(D42/$D$40),0,100*D42/$D$40)</f>
        <v>6.2510353967640393</v>
      </c>
    </row>
    <row r="43" spans="1:15" x14ac:dyDescent="0.2">
      <c r="A43" s="6" t="s">
        <v>69</v>
      </c>
      <c r="B43" s="5">
        <v>330</v>
      </c>
      <c r="C43" s="38">
        <v>9</v>
      </c>
      <c r="D43" s="13">
        <v>194.8</v>
      </c>
      <c r="E43" s="28">
        <f>IF(ISERROR(D43/C43),,D43/C43)</f>
        <v>21.644444444444446</v>
      </c>
      <c r="F43" s="28">
        <f>IF(ISERROR(C43/$B$3),0,C43/$B$3)</f>
        <v>0.47368421052631576</v>
      </c>
      <c r="G43" s="28">
        <f>IF(ISERROR(D43/$B$3),0,D43/$B$3)</f>
        <v>10.252631578947369</v>
      </c>
      <c r="H43" s="28">
        <f>IF(ISERROR(C43/$C$6),0,100*C43/$C$6)</f>
        <v>1.0332950631458093</v>
      </c>
      <c r="I43" s="28">
        <f>IF(ISERROR(D43/$D$6),0,100*D43/$D$6)</f>
        <v>3.2871534398677036</v>
      </c>
      <c r="J43" s="28">
        <f>IF(ISERROR(C43/$C$40),0,100*C43/$C$40)</f>
        <v>2.9220779220779223</v>
      </c>
      <c r="K43" s="28">
        <f>IF(ISERROR(D43/$D$40),0,100*D43/$D$40)</f>
        <v>10.757082113866034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27</v>
      </c>
      <c r="D44" s="13">
        <v>178.79999999999998</v>
      </c>
      <c r="E44" s="28">
        <f>IF(ISERROR(D44/C44),,D44/C44)</f>
        <v>6.6222222222222218</v>
      </c>
      <c r="F44" s="28">
        <f>IF(ISERROR(C44/$B$3),0,C44/$B$3)</f>
        <v>1.4210526315789473</v>
      </c>
      <c r="G44" s="28">
        <f>IF(ISERROR(D44/$B$3),0,D44/$B$3)</f>
        <v>9.4105263157894736</v>
      </c>
      <c r="H44" s="28">
        <f>IF(ISERROR(C44/$C$6),0,100*C44/$C$6)</f>
        <v>3.0998851894374284</v>
      </c>
      <c r="I44" s="28">
        <f>IF(ISERROR(D44/$D$6),0,100*D44/$D$6)</f>
        <v>3.0171613708847302</v>
      </c>
      <c r="J44" s="28">
        <f>IF(ISERROR(C44/$C$40),0,100*C44/$C$40)</f>
        <v>8.7662337662337659</v>
      </c>
      <c r="K44" s="28">
        <f>IF(ISERROR(D44/$D$40),0,100*D44/$D$40)</f>
        <v>9.8735435418852493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71</v>
      </c>
      <c r="D45" s="13">
        <v>291.10000000000008</v>
      </c>
      <c r="E45" s="28">
        <f>IF(ISERROR(D45/C45),,D45/C45)</f>
        <v>4.1000000000000014</v>
      </c>
      <c r="F45" s="28">
        <f>IF(ISERROR(C45/$B$3),0,C45/$B$3)</f>
        <v>3.736842105263158</v>
      </c>
      <c r="G45" s="28">
        <f>IF(ISERROR(D45/$B$3),0,D45/$B$3)</f>
        <v>15.321052631578951</v>
      </c>
      <c r="H45" s="28">
        <f>IF(ISERROR(C45/$C$6),0,100*C45/$C$6)</f>
        <v>8.151549942594718</v>
      </c>
      <c r="I45" s="28">
        <f>IF(ISERROR(D45/$D$6),0,100*D45/$D$6)</f>
        <v>4.9121682050589772</v>
      </c>
      <c r="J45" s="28">
        <f>IF(ISERROR(C45/$C$40),0,100*C45/$C$40)</f>
        <v>23.051948051948052</v>
      </c>
      <c r="K45" s="28">
        <f>IF(ISERROR(D45/$D$40),0,100*D45/$D$40)</f>
        <v>16.074879893975375</v>
      </c>
    </row>
    <row r="46" spans="1:15" x14ac:dyDescent="0.2">
      <c r="A46" s="6" t="s">
        <v>72</v>
      </c>
      <c r="B46" s="5">
        <v>360</v>
      </c>
      <c r="C46" s="38">
        <v>14</v>
      </c>
      <c r="D46" s="13">
        <v>37.4</v>
      </c>
      <c r="E46" s="28">
        <f>IF(ISERROR(D46/C46),,D46/C46)</f>
        <v>2.6714285714285713</v>
      </c>
      <c r="F46" s="28">
        <f>IF(ISERROR(C46/$B$3),0,C46/$B$3)</f>
        <v>0.73684210526315785</v>
      </c>
      <c r="G46" s="28">
        <f>IF(ISERROR(D46/$B$3),0,D46/$B$3)</f>
        <v>1.9684210526315788</v>
      </c>
      <c r="H46" s="28">
        <f>IF(ISERROR(C46/$C$6),0,100*C46/$C$6)</f>
        <v>1.6073478760045925</v>
      </c>
      <c r="I46" s="28">
        <f>IF(ISERROR(D46/$D$6),0,100*D46/$D$6)</f>
        <v>0.63110646124770076</v>
      </c>
      <c r="J46" s="28">
        <f>IF(ISERROR(C46/$C$40),0,100*C46/$C$40)</f>
        <v>4.5454545454545459</v>
      </c>
      <c r="K46" s="28">
        <f>IF(ISERROR(D46/$D$40),0,100*D46/$D$40)</f>
        <v>2.0652714120050804</v>
      </c>
    </row>
    <row r="47" spans="1:15" x14ac:dyDescent="0.2">
      <c r="A47" s="6" t="s">
        <v>73</v>
      </c>
      <c r="B47" s="5">
        <v>370</v>
      </c>
      <c r="C47" s="38">
        <v>73</v>
      </c>
      <c r="D47" s="13">
        <v>345.49999999999994</v>
      </c>
      <c r="E47" s="28">
        <f>IF(ISERROR(D47/C47),,D47/C47)</f>
        <v>4.7328767123287667</v>
      </c>
      <c r="F47" s="28">
        <f>IF(ISERROR(C47/$B$3),0,C47/$B$3)</f>
        <v>3.8421052631578947</v>
      </c>
      <c r="G47" s="28">
        <f>IF(ISERROR(D47/$B$3),0,D47/$B$3)</f>
        <v>18.184210526315788</v>
      </c>
      <c r="H47" s="28">
        <f>IF(ISERROR(C47/$C$6),0,100*C47/$C$6)</f>
        <v>8.3811710677382312</v>
      </c>
      <c r="I47" s="28">
        <f>IF(ISERROR(D47/$D$6),0,100*D47/$D$6)</f>
        <v>5.830141239601085</v>
      </c>
      <c r="J47" s="28">
        <f>IF(ISERROR(C47/$C$40),0,100*C47/$C$40)</f>
        <v>23.7012987012987</v>
      </c>
      <c r="K47" s="28">
        <f>IF(ISERROR(D47/$D$40),0,100*D47/$D$40)</f>
        <v>19.078911038710029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60</v>
      </c>
      <c r="D48" s="13">
        <v>123.19999999999999</v>
      </c>
      <c r="E48" s="28">
        <f>IF(ISERROR(D48/C48),,D48/C48)</f>
        <v>2.0533333333333332</v>
      </c>
      <c r="F48" s="28">
        <f>IF(ISERROR(C48/$B$3),0,C48/$B$3)</f>
        <v>3.1578947368421053</v>
      </c>
      <c r="G48" s="28">
        <f>IF(ISERROR(D48/$B$3),0,D48/$B$3)</f>
        <v>6.4842105263157892</v>
      </c>
      <c r="H48" s="28">
        <f>IF(ISERROR(C48/$C$6),0,100*C48/$C$6)</f>
        <v>6.8886337543053964</v>
      </c>
      <c r="I48" s="28">
        <f>IF(ISERROR(D48/$D$6),0,100*D48/$D$6)</f>
        <v>2.0789389311688966</v>
      </c>
      <c r="J48" s="28">
        <f>IF(ISERROR(C48/$C$40),0,100*C48/$C$40)</f>
        <v>19.480519480519479</v>
      </c>
      <c r="K48" s="28">
        <f>IF(ISERROR(D48/$D$40),0,100*D48/$D$40)</f>
        <v>6.8032470042520279</v>
      </c>
    </row>
    <row r="49" spans="1:14" x14ac:dyDescent="0.2">
      <c r="A49" s="6" t="s">
        <v>75</v>
      </c>
      <c r="B49" s="5">
        <v>372</v>
      </c>
      <c r="C49" s="38">
        <v>3</v>
      </c>
      <c r="D49" s="13">
        <v>13</v>
      </c>
      <c r="E49" s="28">
        <f>IF(ISERROR(D49/C49),,D49/C49)</f>
        <v>4.333333333333333</v>
      </c>
      <c r="F49" s="28">
        <f>IF(ISERROR(C49/$B$3),0,C49/$B$3)</f>
        <v>0.15789473684210525</v>
      </c>
      <c r="G49" s="28">
        <f>IF(ISERROR(D49/$B$3),0,D49/$B$3)</f>
        <v>0.68421052631578949</v>
      </c>
      <c r="H49" s="28">
        <f>IF(ISERROR(C49/$C$6),0,100*C49/$C$6)</f>
        <v>0.34443168771526983</v>
      </c>
      <c r="I49" s="28">
        <f>IF(ISERROR(D49/$D$6),0,100*D49/$D$6)</f>
        <v>0.21936855604866606</v>
      </c>
      <c r="J49" s="28">
        <f>IF(ISERROR(C49/$C$40),0,100*C49/$C$40)</f>
        <v>0.97402597402597402</v>
      </c>
      <c r="K49" s="28">
        <f>IF(ISERROR(D49/$D$40),0,100*D49/$D$40)</f>
        <v>0.71787508973438618</v>
      </c>
      <c r="N49" s="1"/>
    </row>
    <row r="50" spans="1:14" x14ac:dyDescent="0.2">
      <c r="A50" s="6" t="s">
        <v>76</v>
      </c>
      <c r="B50" s="5">
        <v>373</v>
      </c>
      <c r="C50" s="38">
        <v>6</v>
      </c>
      <c r="D50" s="13">
        <v>200.39999999999998</v>
      </c>
      <c r="E50" s="28">
        <f>IF(ISERROR(D50/C50),,D50/C50)</f>
        <v>33.4</v>
      </c>
      <c r="F50" s="28">
        <f>IF(ISERROR(C50/$B$3),0,C50/$B$3)</f>
        <v>0.31578947368421051</v>
      </c>
      <c r="G50" s="28">
        <f>IF(ISERROR(D50/$B$3),0,D50/$B$3)</f>
        <v>10.54736842105263</v>
      </c>
      <c r="H50" s="28">
        <f>IF(ISERROR(C50/$C$6),0,100*C50/$C$6)</f>
        <v>0.68886337543053966</v>
      </c>
      <c r="I50" s="28">
        <f>IF(ISERROR(D50/$D$6),0,100*D50/$D$6)</f>
        <v>3.3816506640117439</v>
      </c>
      <c r="J50" s="28">
        <f>IF(ISERROR(C50/$C$40),0,100*C50/$C$40)</f>
        <v>1.948051948051948</v>
      </c>
      <c r="K50" s="28">
        <f>IF(ISERROR(D50/$D$40),0,100*D50/$D$40)</f>
        <v>11.066320614059306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81</v>
      </c>
      <c r="D51" s="13">
        <v>615.4</v>
      </c>
      <c r="E51" s="28">
        <f>IF(ISERROR(D51/C51),,D51/C51)</f>
        <v>7.5975308641975303</v>
      </c>
      <c r="F51" s="28">
        <f>IF(ISERROR(C51/$B$3),0,C51/$B$3)</f>
        <v>4.2631578947368425</v>
      </c>
      <c r="G51" s="28">
        <f>IF(ISERROR(D51/$B$3),0,D51/$B$3)</f>
        <v>32.389473684210522</v>
      </c>
      <c r="H51" s="28">
        <f>IF(ISERROR(C51/$C$6),0,100*C51/$C$6)</f>
        <v>9.2996555683122839</v>
      </c>
      <c r="I51" s="28">
        <f>IF(ISERROR(D51/$D$6),0,100*D51/$D$6)</f>
        <v>10.384569953257623</v>
      </c>
      <c r="J51" s="28">
        <f>IF(ISERROR(C51/$C$40),0,100*C51/$C$40)</f>
        <v>26.2987012987013</v>
      </c>
      <c r="K51" s="28">
        <f>IF(ISERROR(D51/$D$40),0,100*D51/$D$40)</f>
        <v>33.983102324810865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263.7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53</v>
      </c>
      <c r="D59" s="20">
        <v>57</v>
      </c>
      <c r="E59" s="16">
        <f>(C59+D59)/2</f>
        <v>55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42</v>
      </c>
      <c r="D60" s="17">
        <v>48</v>
      </c>
      <c r="E60" s="16">
        <f>(C60+D60)/2</f>
        <v>45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17</v>
      </c>
      <c r="D62" s="14">
        <v>20</v>
      </c>
      <c r="E62" s="13">
        <f>(C62+D62)/2</f>
        <v>18.5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3</v>
      </c>
      <c r="E65" s="13">
        <f>(C65+D65)/2</f>
        <v>2.5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22</v>
      </c>
      <c r="D66" s="14">
        <v>23</v>
      </c>
      <c r="E66" s="13">
        <f>(C66+D66)/2</f>
        <v>22.5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</v>
      </c>
      <c r="D67" s="14">
        <v>1</v>
      </c>
      <c r="E67" s="13">
        <f>(C67+D67)/2</f>
        <v>1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11</v>
      </c>
      <c r="D68" s="17">
        <v>9</v>
      </c>
      <c r="E68" s="16">
        <f>(C68+D68)/2</f>
        <v>10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8</v>
      </c>
      <c r="D70" s="14">
        <v>7</v>
      </c>
      <c r="E70" s="13">
        <f>(C70+D70)/2</f>
        <v>7.5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2</v>
      </c>
      <c r="D72" s="14">
        <v>2</v>
      </c>
      <c r="E72" s="13">
        <f>(C72+D72)/2</f>
        <v>2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</v>
      </c>
      <c r="D74" s="14">
        <v>0</v>
      </c>
      <c r="E74" s="13">
        <f>(C74+D74)/2</f>
        <v>0.5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13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0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4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3" sqref="E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124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662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21733</v>
      </c>
      <c r="D6" s="59">
        <v>954340.30000000028</v>
      </c>
      <c r="E6" s="42">
        <f>IF(ISERROR(D6/C6),,D6/C6)</f>
        <v>43.912036994432441</v>
      </c>
      <c r="F6" s="42">
        <f>IF(ISERROR(C6/$B$3),0,C6/$B$3)</f>
        <v>32.829305135951664</v>
      </c>
      <c r="G6" s="42">
        <f>IF(ISERROR(D6/$B$3),0,D6/$B$3)</f>
        <v>1441.6016616314203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6166</v>
      </c>
      <c r="D7" s="16">
        <v>547940.79999999993</v>
      </c>
      <c r="E7" s="42">
        <f>IF(ISERROR(D7/C7),,D7/C7)</f>
        <v>88.864871878040859</v>
      </c>
      <c r="F7" s="42">
        <f>IF(ISERROR(C7/$B$3),0,C7/$B$3)</f>
        <v>9.3141993957703928</v>
      </c>
      <c r="G7" s="42">
        <f>IF(ISERROR(D7/$B$3),0,D7/$B$3)</f>
        <v>827.70513595166153</v>
      </c>
      <c r="H7" s="42">
        <f>IF(ISERROR(C7/$C$6),0,100*C7/$C$6)</f>
        <v>28.37160079142318</v>
      </c>
      <c r="I7" s="42">
        <f>IF(ISERROR(D7/$D$6),0,100*D7/$D$6)</f>
        <v>57.415661897543231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3456</v>
      </c>
      <c r="D8" s="13">
        <v>88187.599999999991</v>
      </c>
      <c r="E8" s="28">
        <f>IF(ISERROR(D8/C8),,D8/C8)</f>
        <v>25.517245370370368</v>
      </c>
      <c r="F8" s="28">
        <f>IF(ISERROR(C8/$B$3),0,C8/$B$3)</f>
        <v>5.2205438066465257</v>
      </c>
      <c r="G8" s="28">
        <f>IF(ISERROR(D8/$B$3),0,D8/$B$3)</f>
        <v>133.21389728096676</v>
      </c>
      <c r="H8" s="28">
        <f>IF(ISERROR(C8/$C$6),0,100*C8/$C$6)</f>
        <v>15.902084387797359</v>
      </c>
      <c r="I8" s="28">
        <f>IF(ISERROR(D8/$D$6),0,100*D8/$D$6)</f>
        <v>9.2406869960327533</v>
      </c>
      <c r="J8" s="28">
        <f>IF(ISERROR(C8/$C$7),0,100*C8/$C$7)</f>
        <v>56.049302627311057</v>
      </c>
      <c r="K8" s="28">
        <f>IF(ISERROR(D8/$D$7),0,100*D8/$D$7)</f>
        <v>16.094366398705848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1874</v>
      </c>
      <c r="D9" s="13">
        <v>382741.1</v>
      </c>
      <c r="E9" s="28">
        <f>IF(ISERROR(D9/C9),,D9/C9)</f>
        <v>204.23751334044823</v>
      </c>
      <c r="F9" s="28">
        <f>IF(ISERROR(C9/$B$3),0,C9/$B$3)</f>
        <v>2.8308157099697886</v>
      </c>
      <c r="G9" s="28">
        <f>IF(ISERROR(D9/$B$3),0,D9/$B$3)</f>
        <v>578.15876132930509</v>
      </c>
      <c r="H9" s="28">
        <f>IF(ISERROR(C9/$C$6),0,100*C9/$C$6)</f>
        <v>8.6228316385220634</v>
      </c>
      <c r="I9" s="28">
        <f>IF(ISERROR(D9/$D$6),0,100*D9/$D$6)</f>
        <v>40.105306251868427</v>
      </c>
      <c r="J9" s="28">
        <f>IF(ISERROR(C9/$C$7),0,100*C9/$C$7)</f>
        <v>30.39247486214726</v>
      </c>
      <c r="K9" s="28">
        <f>IF(ISERROR(D9/$D$7),0,100*D9/$D$7)</f>
        <v>69.850812350531314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466</v>
      </c>
      <c r="D10" s="13">
        <v>66429.400000000009</v>
      </c>
      <c r="E10" s="28">
        <f>IF(ISERROR(D10/C10),,D10/C10)</f>
        <v>142.55236051502149</v>
      </c>
      <c r="F10" s="28">
        <f>IF(ISERROR(C10/$B$3),0,C10/$B$3)</f>
        <v>0.70392749244712993</v>
      </c>
      <c r="G10" s="28">
        <f>IF(ISERROR(D10/$B$3),0,D10/$B$3)</f>
        <v>100.34652567975832</v>
      </c>
      <c r="H10" s="28">
        <f>IF(ISERROR(C10/$C$6),0,100*C10/$C$6)</f>
        <v>2.1442046657157317</v>
      </c>
      <c r="I10" s="28">
        <f>IF(ISERROR(D10/$D$6),0,100*D10/$D$6)</f>
        <v>6.9607665106461489</v>
      </c>
      <c r="J10" s="28">
        <f>IF(ISERROR(C10/$C$7),0,100*C10/$C$7)</f>
        <v>7.5575737917612713</v>
      </c>
      <c r="K10" s="28">
        <f>IF(ISERROR(D10/$D$7),0,100*D10/$D$7)</f>
        <v>12.123462972642303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370</v>
      </c>
      <c r="D11" s="13">
        <v>10582.699999999999</v>
      </c>
      <c r="E11" s="28">
        <f>IF(ISERROR(D11/C11),,D11/C11)</f>
        <v>28.601891891891889</v>
      </c>
      <c r="F11" s="28">
        <f>IF(ISERROR(C11/$B$3),0,C11/$B$3)</f>
        <v>0.55891238670694865</v>
      </c>
      <c r="G11" s="28">
        <f>IF(ISERROR(D11/$B$3),0,D11/$B$3)</f>
        <v>15.985951661631418</v>
      </c>
      <c r="H11" s="28">
        <f>IF(ISERROR(C11/$C$6),0,100*C11/$C$6)</f>
        <v>1.7024800993880274</v>
      </c>
      <c r="I11" s="28">
        <f>IF(ISERROR(D11/$D$6),0,100*D11/$D$6)</f>
        <v>1.1089021389959113</v>
      </c>
      <c r="J11" s="28">
        <f>IF(ISERROR(C11/$C$7),0,100*C11/$C$7)</f>
        <v>6.0006487187804085</v>
      </c>
      <c r="K11" s="28">
        <f>IF(ISERROR(D11/$D$7),0,100*D11/$D$7)</f>
        <v>1.9313582781205563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39</v>
      </c>
      <c r="D12" s="13">
        <v>731.7</v>
      </c>
      <c r="E12" s="28">
        <f>IF(ISERROR(D12/C12),,D12/C12)</f>
        <v>18.761538461538464</v>
      </c>
      <c r="F12" s="28">
        <f>IF(ISERROR(C12/$B$3),0,C12/$B$3)</f>
        <v>5.8912386706948643E-2</v>
      </c>
      <c r="G12" s="28">
        <f>IF(ISERROR(D12/$B$3),0,D12/$B$3)</f>
        <v>1.1052870090634441</v>
      </c>
      <c r="H12" s="28">
        <f>IF(ISERROR(C12/$C$6),0,100*C12/$C$6)</f>
        <v>0.1794506050706299</v>
      </c>
      <c r="I12" s="28">
        <f>IF(ISERROR(D12/$D$6),0,100*D12/$D$6)</f>
        <v>7.6670764086982368E-2</v>
      </c>
      <c r="J12" s="28">
        <f>IF(ISERROR(C12/$C$7),0,100*C12/$C$7)</f>
        <v>0.63250081089847554</v>
      </c>
      <c r="K12" s="28">
        <f>IF(ISERROR(D12/$D$7),0,100*D12/$D$7)</f>
        <v>0.13353632363204201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2024</v>
      </c>
      <c r="D13" s="16">
        <v>84636.500000000015</v>
      </c>
      <c r="E13" s="42">
        <f>IF(ISERROR(D13/C13),,D13/C13)</f>
        <v>41.816452569169968</v>
      </c>
      <c r="F13" s="42">
        <f>IF(ISERROR(C13/$B$3),0,C13/$B$3)</f>
        <v>3.0574018126888216</v>
      </c>
      <c r="G13" s="42">
        <f>IF(ISERROR(D13/$B$3),0,D13/$B$3)</f>
        <v>127.84969788519639</v>
      </c>
      <c r="H13" s="42">
        <f>IF(ISERROR(C13/$C$6),0,100*C13/$C$6)</f>
        <v>9.3130262734091005</v>
      </c>
      <c r="I13" s="42">
        <f>IF(ISERROR(D13/$D$6),0,100*D13/$D$6)</f>
        <v>8.8685870228890042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1819</v>
      </c>
      <c r="D14" s="13">
        <v>80638.100000000035</v>
      </c>
      <c r="E14" s="28">
        <f>IF(ISERROR(D14/C14),,D14/C14)</f>
        <v>44.331006047278741</v>
      </c>
      <c r="F14" s="28">
        <f>IF(ISERROR(C14/$B$3),0,C14/$B$3)</f>
        <v>2.7477341389728096</v>
      </c>
      <c r="G14" s="28">
        <f>IF(ISERROR(D14/$B$3),0,D14/$B$3)</f>
        <v>121.80981873111787</v>
      </c>
      <c r="H14" s="28">
        <f>IF(ISERROR(C14/$C$6),0,100*C14/$C$6)</f>
        <v>8.3697602723968156</v>
      </c>
      <c r="I14" s="28">
        <f>IF(ISERROR(D14/$D$6),0,100*D14/$D$6)</f>
        <v>8.4496169762505069</v>
      </c>
      <c r="J14" s="28">
        <f>IF(ISERROR(C14/$C$13),0,100*C14/$C$13)</f>
        <v>89.871541501976282</v>
      </c>
      <c r="K14" s="28">
        <f>IF(ISERROR(D14/$D$13),0,100*D14/$D$13)</f>
        <v>95.275797085181949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205</v>
      </c>
      <c r="D15" s="13">
        <v>3998.4</v>
      </c>
      <c r="E15" s="28">
        <f>IF(ISERROR(D15/C15),,D15/C15)</f>
        <v>19.504390243902439</v>
      </c>
      <c r="F15" s="28">
        <f>IF(ISERROR(C15/$B$3),0,C15/$B$3)</f>
        <v>0.30966767371601206</v>
      </c>
      <c r="G15" s="28">
        <f>IF(ISERROR(D15/$B$3),0,D15/$B$3)</f>
        <v>6.0398791540785499</v>
      </c>
      <c r="H15" s="28">
        <f>IF(ISERROR(C15/$C$6),0,100*C15/$C$6)</f>
        <v>0.94326600101228542</v>
      </c>
      <c r="I15" s="28">
        <f>IF(ISERROR(D15/$D$6),0,100*D15/$D$6)</f>
        <v>0.41897004663849979</v>
      </c>
      <c r="J15" s="28">
        <f>IF(ISERROR(C15/$C$13),0,100*C15/$C$13)</f>
        <v>10.128458498023715</v>
      </c>
      <c r="K15" s="28">
        <f>IF(ISERROR(D15/$D$7),0,100*D15/$D$7)</f>
        <v>0.72971386689948992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13292</v>
      </c>
      <c r="D16" s="16">
        <v>320014.30000000016</v>
      </c>
      <c r="E16" s="42">
        <f>IF(ISERROR(D16/C16),,D16/C16)</f>
        <v>24.075707192296129</v>
      </c>
      <c r="F16" s="42">
        <f>IF(ISERROR(C16/$B$3),0,C16/$B$3)</f>
        <v>20.078549848942597</v>
      </c>
      <c r="G16" s="42">
        <f>IF(ISERROR(D16/$B$3),0,D16/$B$3)</f>
        <v>483.40528700906367</v>
      </c>
      <c r="H16" s="42">
        <f>IF(ISERROR(C16/$C$6),0,100*C16/$C$6)</f>
        <v>61.160447246123404</v>
      </c>
      <c r="I16" s="42">
        <f>IF(ISERROR(D16/$D$6),0,100*D16/$D$6)</f>
        <v>33.532514554818661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3811</v>
      </c>
      <c r="D17" s="13">
        <v>104124.8</v>
      </c>
      <c r="E17" s="28">
        <f>IF(ISERROR(D17/C17),,D17/C17)</f>
        <v>27.322172658094988</v>
      </c>
      <c r="F17" s="28">
        <f>IF(ISERROR(C17/$B$3),0,C17/$B$3)</f>
        <v>5.7567975830815712</v>
      </c>
      <c r="G17" s="28">
        <f>IF(ISERROR(D17/$B$3),0,D17/$B$3)</f>
        <v>157.28821752265861</v>
      </c>
      <c r="H17" s="28">
        <f>IF(ISERROR(C17/$C$6),0,100*C17/$C$6)</f>
        <v>17.535545023696681</v>
      </c>
      <c r="I17" s="28">
        <f>IF(ISERROR(D17/$D$6),0,100*D17/$D$6)</f>
        <v>10.910657340992513</v>
      </c>
      <c r="J17" s="28">
        <f>IF(ISERROR(C17/$C$16),0,100*C17/$C$16)</f>
        <v>28.671381281974121</v>
      </c>
      <c r="K17" s="28">
        <f>IF(ISERROR(D17/$D$16),0,100*D17/$D$16)</f>
        <v>32.537545978414073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72</v>
      </c>
      <c r="D18" s="13">
        <v>1392.7</v>
      </c>
      <c r="E18" s="28">
        <f>IF(ISERROR(D18/C18),,D18/C18)</f>
        <v>19.343055555555555</v>
      </c>
      <c r="F18" s="28">
        <f>IF(ISERROR(C18/$B$3),0,C18/$B$3)</f>
        <v>0.10876132930513595</v>
      </c>
      <c r="G18" s="28">
        <f>IF(ISERROR(D18/$B$3),0,D18/$B$3)</f>
        <v>2.1037764350453174</v>
      </c>
      <c r="H18" s="28">
        <f>IF(ISERROR(C18/$C$6),0,100*C18/$C$6)</f>
        <v>0.33129342474577833</v>
      </c>
      <c r="I18" s="28">
        <f>IF(ISERROR(D18/$D$6),0,100*D18/$D$6)</f>
        <v>0.14593326929607808</v>
      </c>
      <c r="J18" s="28">
        <f>IF(ISERROR(C18/$C$16),0,100*C18/$C$16)</f>
        <v>0.5416792055371652</v>
      </c>
      <c r="K18" s="28">
        <f>IF(ISERROR(D18/$D$16),0,100*D18/$D$16)</f>
        <v>0.43519930203119028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8412</v>
      </c>
      <c r="D19" s="13">
        <v>178861.99999999991</v>
      </c>
      <c r="E19" s="28">
        <f>IF(ISERROR(D19/C19),,D19/C19)</f>
        <v>21.262719923918201</v>
      </c>
      <c r="F19" s="28">
        <f>IF(ISERROR(C19/$B$3),0,C19/$B$3)</f>
        <v>12.706948640483384</v>
      </c>
      <c r="G19" s="28">
        <f>IF(ISERROR(D19/$B$3),0,D19/$B$3)</f>
        <v>270.18429003021134</v>
      </c>
      <c r="H19" s="28">
        <f>IF(ISERROR(C19/$C$6),0,100*C19/$C$6)</f>
        <v>38.7061151244651</v>
      </c>
      <c r="I19" s="28">
        <f>IF(ISERROR(D19/$D$6),0,100*D19/$D$6)</f>
        <v>18.741951901224319</v>
      </c>
      <c r="J19" s="28">
        <f>IF(ISERROR(C19/$C$16),0,100*C19/$C$16)</f>
        <v>63.2861871802588</v>
      </c>
      <c r="K19" s="28">
        <f>IF(ISERROR(D19/$D$16),0,100*D19/$D$16)</f>
        <v>55.891877331731685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4710</v>
      </c>
      <c r="D20" s="13">
        <v>90974.099999999991</v>
      </c>
      <c r="E20" s="28">
        <f>IF(ISERROR(D20/C20),,D20/C20)</f>
        <v>19.315095541401273</v>
      </c>
      <c r="F20" s="28">
        <f>IF(ISERROR(C20/$B$3),0,C20/$B$3)</f>
        <v>7.1148036253776432</v>
      </c>
      <c r="G20" s="28">
        <f>IF(ISERROR(D20/$B$3),0,D20/$B$3)</f>
        <v>137.42311178247732</v>
      </c>
      <c r="H20" s="28">
        <f>IF(ISERROR(C20/$C$6),0,100*C20/$C$6)</f>
        <v>21.672111535452999</v>
      </c>
      <c r="I20" s="28">
        <f>IF(ISERROR(D20/$D$6),0,100*D20/$D$6)</f>
        <v>9.5326687974928834</v>
      </c>
      <c r="J20" s="28">
        <f>IF(ISERROR(C20/$C$16),0,100*C20/$C$16)</f>
        <v>35.434848028889554</v>
      </c>
      <c r="K20" s="28">
        <f>IF(ISERROR(D20/$D$16),0,100*D20/$D$16)</f>
        <v>28.4281358676784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166</v>
      </c>
      <c r="D21" s="13">
        <v>3120.9000000000005</v>
      </c>
      <c r="E21" s="28">
        <f>IF(ISERROR(D21/C21),,D21/C21)</f>
        <v>18.800602409638557</v>
      </c>
      <c r="F21" s="28">
        <f>IF(ISERROR(C21/$B$3),0,C21/$B$3)</f>
        <v>0.25075528700906347</v>
      </c>
      <c r="G21" s="28">
        <f>IF(ISERROR(D21/$B$3),0,D21/$B$3)</f>
        <v>4.714350453172206</v>
      </c>
      <c r="H21" s="28">
        <f>IF(ISERROR(C21/$C$6),0,100*C21/$C$6)</f>
        <v>0.76381539594165559</v>
      </c>
      <c r="I21" s="28">
        <f>IF(ISERROR(D21/$D$6),0,100*D21/$D$6)</f>
        <v>0.3270217133238531</v>
      </c>
      <c r="J21" s="28">
        <f>IF(ISERROR(C21/$C$16),0,100*C21/$C$16)</f>
        <v>1.2488715016551308</v>
      </c>
      <c r="K21" s="28">
        <f>IF(ISERROR(D21/$D$16),0,100*D21/$D$16)</f>
        <v>0.97523766906666332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831</v>
      </c>
      <c r="D22" s="13">
        <v>32513.9</v>
      </c>
      <c r="E22" s="28">
        <f>IF(ISERROR(D22/C22),,D22/C22)</f>
        <v>39.126233453670281</v>
      </c>
      <c r="F22" s="28">
        <f>IF(ISERROR(C22/$B$3),0,C22/$B$3)</f>
        <v>1.255287009063444</v>
      </c>
      <c r="G22" s="28">
        <f>IF(ISERROR(D22/$B$3),0,D22/$B$3)</f>
        <v>49.114652567975831</v>
      </c>
      <c r="H22" s="28">
        <f>IF(ISERROR(C22/$C$6),0,100*C22/$C$6)</f>
        <v>3.8236782772741913</v>
      </c>
      <c r="I22" s="28">
        <f>IF(ISERROR(D22/$D$6),0,100*D22/$D$6)</f>
        <v>3.4069503299818722</v>
      </c>
      <c r="J22" s="28">
        <f>IF(ISERROR(C22/$C$16),0,100*C22/$C$16)</f>
        <v>6.2518808305747822</v>
      </c>
      <c r="K22" s="28">
        <f>IF(ISERROR(D22/$D$16),0,100*D22/$D$16)</f>
        <v>10.160139718756312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251</v>
      </c>
      <c r="D23" s="16">
        <v>1748.7</v>
      </c>
      <c r="E23" s="42">
        <f>IF(ISERROR(D23/C23),,D23/C23)</f>
        <v>6.9669322709163346</v>
      </c>
      <c r="F23" s="42">
        <f>IF(ISERROR(C23/$B$3),0,C23/$B$3)</f>
        <v>0.37915407854984895</v>
      </c>
      <c r="G23" s="42">
        <f>IF(ISERROR(D23/$B$3),0,D23/$B$3)</f>
        <v>2.6415407854984894</v>
      </c>
      <c r="H23" s="42">
        <f>IF(ISERROR(C23/$C$6),0,100*C23/$C$6)</f>
        <v>1.1549256890443105</v>
      </c>
      <c r="I23" s="42">
        <f>IF(ISERROR(D23/$D$6),0,100*D23/$D$6)</f>
        <v>0.18323652474908578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214</v>
      </c>
      <c r="D24" s="13">
        <v>1610.1000000000001</v>
      </c>
      <c r="E24" s="28">
        <f>IF(ISERROR(D24/C24),,D24/C24)</f>
        <v>7.523831775700935</v>
      </c>
      <c r="F24" s="28">
        <f>IF(ISERROR(C24/$B$3),0,C24/$B$3)</f>
        <v>0.32326283987915405</v>
      </c>
      <c r="G24" s="28">
        <f>IF(ISERROR(D24/$B$3),0,D24/$B$3)</f>
        <v>2.4321752265861027</v>
      </c>
      <c r="H24" s="28">
        <f>IF(ISERROR(C24/$C$6),0,100*C24/$C$6)</f>
        <v>0.98467767910550774</v>
      </c>
      <c r="I24" s="28">
        <f>IF(ISERROR(D24/$D$6),0,100*D24/$D$6)</f>
        <v>0.16871340338451593</v>
      </c>
      <c r="J24" s="28">
        <f>IF(ISERROR(C24/$C$23),0,100*C24/$C$23)</f>
        <v>85.258964143426297</v>
      </c>
      <c r="K24" s="28">
        <f>IF(ISERROR(D24/$D$23),0,100*D24/$D$23)</f>
        <v>92.07411219763253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37</v>
      </c>
      <c r="D25" s="13">
        <v>138.60000000000002</v>
      </c>
      <c r="E25" s="28">
        <f>IF(ISERROR(D25/C25),,D25/C25)</f>
        <v>3.7459459459459468</v>
      </c>
      <c r="F25" s="28">
        <f>IF(ISERROR(C25/$B$3),0,C25/$B$3)</f>
        <v>5.5891238670694864E-2</v>
      </c>
      <c r="G25" s="28">
        <f>IF(ISERROR(D25/$B$3),0,D25/$B$3)</f>
        <v>0.20936555891238673</v>
      </c>
      <c r="H25" s="28">
        <f>IF(ISERROR(C25/$C$6),0,100*C25/$C$6)</f>
        <v>0.17024800993880274</v>
      </c>
      <c r="I25" s="28">
        <f>IF(ISERROR(D25/$D$6),0,100*D25/$D$6)</f>
        <v>1.4523121364569848E-2</v>
      </c>
      <c r="J25" s="28">
        <f>IF(ISERROR(C25/$C$23),0,100*C25/$C$23)</f>
        <v>14.741035856573705</v>
      </c>
      <c r="K25" s="28">
        <f>IF(ISERROR(D25/$D$23),0,100*D25/$D$23)</f>
        <v>7.9258878023674741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61</v>
      </c>
      <c r="D26" s="16">
        <v>1363.8000000000002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6166</v>
      </c>
      <c r="D28" s="16">
        <v>547940.79999999993</v>
      </c>
      <c r="E28" s="42">
        <f>IF(ISERROR(D28/C28),,D28/C28)</f>
        <v>88.864871878040859</v>
      </c>
      <c r="F28" s="42">
        <f>IF(ISERROR(C28/$B$3),0,C28/$B$3)</f>
        <v>9.3141993957703928</v>
      </c>
      <c r="G28" s="42">
        <f>IF(ISERROR(D28/$B$3),0,D28/$B$3)</f>
        <v>827.70513595166153</v>
      </c>
      <c r="H28" s="42">
        <f>IF(ISERROR(C28/$C$6),0,100*C28/$C$6)</f>
        <v>28.37160079142318</v>
      </c>
      <c r="I28" s="42">
        <f>IF(ISERROR(D28/$D$6),0,100*D28/$D$6)</f>
        <v>57.415661897543231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101</v>
      </c>
      <c r="D29" s="13">
        <v>18079.900000000001</v>
      </c>
      <c r="E29" s="28">
        <f>IF(ISERROR(D29/C29),,D29/C29)</f>
        <v>179.00891089108913</v>
      </c>
      <c r="F29" s="28">
        <f>IF(ISERROR(C29/$B$3),0,C29/$B$3)</f>
        <v>0.15256797583081572</v>
      </c>
      <c r="G29" s="28">
        <f>IF(ISERROR(D29/$B$3),0,D29/$B$3)</f>
        <v>27.311027190332329</v>
      </c>
      <c r="H29" s="28">
        <f>IF(ISERROR(C29/$C$6),0,100*C29/$C$6)</f>
        <v>0.46473105415727234</v>
      </c>
      <c r="I29" s="28">
        <f>IF(ISERROR(D29/$D$6),0,100*D29/$D$6)</f>
        <v>1.8944919333281847</v>
      </c>
      <c r="J29" s="28">
        <f>IF(ISERROR(C29/$C$28),0,100*C29/$C$28)</f>
        <v>1.6380149205319494</v>
      </c>
      <c r="K29" s="28">
        <f>IF(ISERROR(D29/$D$28),0,100*D29/$D$28)</f>
        <v>3.2996082788505627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107</v>
      </c>
      <c r="D30" s="13">
        <v>2162</v>
      </c>
      <c r="E30" s="28">
        <f>IF(ISERROR(D30/C30),,D30/C30)</f>
        <v>20.205607476635514</v>
      </c>
      <c r="F30" s="28">
        <f>IF(ISERROR(C30/$B$3),0,C30/$B$3)</f>
        <v>0.16163141993957703</v>
      </c>
      <c r="G30" s="28">
        <f>IF(ISERROR(D30/$B$3),0,D30/$B$3)</f>
        <v>3.2658610271903323</v>
      </c>
      <c r="H30" s="28">
        <f>IF(ISERROR(C30/$C$6),0,100*C30/$C$6)</f>
        <v>0.49233883955275387</v>
      </c>
      <c r="I30" s="28">
        <f>IF(ISERROR(D30/$D$6),0,100*D30/$D$6)</f>
        <v>0.22654392777922083</v>
      </c>
      <c r="J30" s="28">
        <f>IF(ISERROR(C30/$C$28),0,100*C30/$C$28)</f>
        <v>1.7353227375932534</v>
      </c>
      <c r="K30" s="28">
        <f>IF(ISERROR(D30/$D$28),0,100*D30/$D$28)</f>
        <v>0.39456817232810559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97</v>
      </c>
      <c r="D31" s="13">
        <v>11252.800000000003</v>
      </c>
      <c r="E31" s="28">
        <f>IF(ISERROR(D31/C31),,D31/C31)</f>
        <v>116.00824742268044</v>
      </c>
      <c r="F31" s="28">
        <f>IF(ISERROR(C31/$B$3),0,C31/$B$3)</f>
        <v>0.14652567975830816</v>
      </c>
      <c r="G31" s="28">
        <f>IF(ISERROR(D31/$B$3),0,D31/$B$3)</f>
        <v>16.998187311178253</v>
      </c>
      <c r="H31" s="28">
        <f>IF(ISERROR(C31/$C$6),0,100*C31/$C$6)</f>
        <v>0.446325863893618</v>
      </c>
      <c r="I31" s="28">
        <f>IF(ISERROR(D31/$D$6),0,100*D31/$D$6)</f>
        <v>1.1791181824764185</v>
      </c>
      <c r="J31" s="28">
        <f>IF(ISERROR(C31/$C$28),0,100*C31/$C$28)</f>
        <v>1.5731430424910802</v>
      </c>
      <c r="K31" s="28">
        <f>IF(ISERROR(D31/$D$28),0,100*D31/$D$28)</f>
        <v>2.0536525113661921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1307</v>
      </c>
      <c r="D32" s="13">
        <v>141250.30000000005</v>
      </c>
      <c r="E32" s="28">
        <f>IF(ISERROR(D32/C32),,D32/C32)</f>
        <v>108.07214996174449</v>
      </c>
      <c r="F32" s="28">
        <f>IF(ISERROR(C32/$B$3),0,C32/$B$3)</f>
        <v>1.9743202416918428</v>
      </c>
      <c r="G32" s="28">
        <f>IF(ISERROR(D32/$B$3),0,D32/$B$3)</f>
        <v>213.36903323262848</v>
      </c>
      <c r="H32" s="28">
        <f>IF(ISERROR(C32/$C$6),0,100*C32/$C$6)</f>
        <v>6.0138959186490588</v>
      </c>
      <c r="I32" s="28">
        <f>IF(ISERROR(D32/$D$6),0,100*D32/$D$6)</f>
        <v>14.800831527286441</v>
      </c>
      <c r="J32" s="28">
        <f>IF(ISERROR(C32/$C$28),0,100*C32/$C$28)</f>
        <v>21.196886149854038</v>
      </c>
      <c r="K32" s="28">
        <f>IF(ISERROR(D32/$D$28),0,100*D32/$D$28)</f>
        <v>25.778387008231558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1185</v>
      </c>
      <c r="D33" s="13">
        <v>111979.6</v>
      </c>
      <c r="E33" s="28">
        <f>IF(ISERROR(D33/C33),,D33/C33)</f>
        <v>94.497552742616037</v>
      </c>
      <c r="F33" s="28">
        <f>IF(ISERROR(C33/$B$3),0,C33/$B$3)</f>
        <v>1.7900302114803626</v>
      </c>
      <c r="G33" s="28">
        <f>IF(ISERROR(D33/$B$3),0,D33/$B$3)</f>
        <v>169.15347432024171</v>
      </c>
      <c r="H33" s="28">
        <f>IF(ISERROR(C33/$C$6),0,100*C33/$C$6)</f>
        <v>5.4525376156076018</v>
      </c>
      <c r="I33" s="28">
        <f>IF(ISERROR(D33/$D$6),0,100*D33/$D$6)</f>
        <v>11.733718045858481</v>
      </c>
      <c r="J33" s="28">
        <f>IF(ISERROR(C33/$C$28),0,100*C33/$C$28)</f>
        <v>19.218293869607525</v>
      </c>
      <c r="K33" s="28">
        <f>IF(ISERROR(D33/$D$28),0,100*D33/$D$28)</f>
        <v>20.436441308988126</v>
      </c>
    </row>
    <row r="34" spans="1:15" x14ac:dyDescent="0.2">
      <c r="A34" s="6" t="s">
        <v>61</v>
      </c>
      <c r="B34" s="48">
        <v>223</v>
      </c>
      <c r="C34" s="38">
        <v>2416</v>
      </c>
      <c r="D34" s="13">
        <v>182843.90000000002</v>
      </c>
      <c r="E34" s="28">
        <f>IF(ISERROR(D34/C34),,D34/C34)</f>
        <v>75.680422185430473</v>
      </c>
      <c r="F34" s="28">
        <f>IF(ISERROR(C34/$B$3),0,C34/$B$3)</f>
        <v>3.6495468277945617</v>
      </c>
      <c r="G34" s="28">
        <f>IF(ISERROR(D34/$B$3),0,D34/$B$3)</f>
        <v>276.19924471299095</v>
      </c>
      <c r="H34" s="28">
        <f>IF(ISERROR(C34/$C$6),0,100*C34/$C$6)</f>
        <v>11.116734919247227</v>
      </c>
      <c r="I34" s="28">
        <f>IF(ISERROR(D34/$D$6),0,100*D34/$D$6)</f>
        <v>19.159193004843239</v>
      </c>
      <c r="J34" s="28">
        <f>IF(ISERROR(C34/$C$28),0,100*C34/$C$28)</f>
        <v>39.182614336685049</v>
      </c>
      <c r="K34" s="28">
        <f>IF(ISERROR(D34/$D$28),0,100*D34/$D$28)</f>
        <v>33.369280039011528</v>
      </c>
    </row>
    <row r="35" spans="1:15" x14ac:dyDescent="0.2">
      <c r="A35" s="6" t="s">
        <v>62</v>
      </c>
      <c r="B35" s="48">
        <v>224</v>
      </c>
      <c r="C35" s="38">
        <v>269</v>
      </c>
      <c r="D35" s="13">
        <v>6717.0999999999995</v>
      </c>
      <c r="E35" s="28">
        <f>IF(ISERROR(D35/C35),,D35/C35)</f>
        <v>24.970631970260222</v>
      </c>
      <c r="F35" s="28">
        <f>IF(ISERROR(C35/$B$3),0,C35/$B$3)</f>
        <v>0.40634441087613293</v>
      </c>
      <c r="G35" s="28">
        <f>IF(ISERROR(D35/$B$3),0,D35/$B$3)</f>
        <v>10.146676737160121</v>
      </c>
      <c r="H35" s="28">
        <f>IF(ISERROR(C35/$C$6),0,100*C35/$C$6)</f>
        <v>1.2377490452307551</v>
      </c>
      <c r="I35" s="28">
        <f>IF(ISERROR(D35/$D$6),0,100*D35/$D$6)</f>
        <v>0.7038474640544885</v>
      </c>
      <c r="J35" s="28">
        <f>IF(ISERROR(C35/$C$28),0,100*C35/$C$28)</f>
        <v>4.3626337982484591</v>
      </c>
      <c r="K35" s="28">
        <f>IF(ISERROR(D35/$D$28),0,100*D35/$D$28)</f>
        <v>1.2258806060800731</v>
      </c>
    </row>
    <row r="36" spans="1:15" x14ac:dyDescent="0.2">
      <c r="A36" s="6" t="s">
        <v>63</v>
      </c>
      <c r="B36" s="48">
        <v>230</v>
      </c>
      <c r="C36" s="38">
        <v>109</v>
      </c>
      <c r="D36" s="13">
        <v>42993.7</v>
      </c>
      <c r="E36" s="28">
        <f>IF(ISERROR(D36/C36),,D36/C36)</f>
        <v>394.43761467889908</v>
      </c>
      <c r="F36" s="28">
        <f>IF(ISERROR(C36/$B$3),0,C36/$B$3)</f>
        <v>0.1646525679758308</v>
      </c>
      <c r="G36" s="28">
        <f>IF(ISERROR(D36/$B$3),0,D36/$B$3)</f>
        <v>64.945166163141991</v>
      </c>
      <c r="H36" s="28">
        <f>IF(ISERROR(C36/$C$6),0,100*C36/$C$6)</f>
        <v>0.50154143468458101</v>
      </c>
      <c r="I36" s="28">
        <f>IF(ISERROR(D36/$D$6),0,100*D36/$D$6)</f>
        <v>4.5050701516010578</v>
      </c>
      <c r="J36" s="28">
        <f>IF(ISERROR(C36/$C$28),0,100*C36/$C$28)</f>
        <v>1.7677586766136879</v>
      </c>
      <c r="K36" s="28">
        <f>IF(ISERROR(D36/$D$28),0,100*D36/$D$28)</f>
        <v>7.8464133351632155</v>
      </c>
    </row>
    <row r="37" spans="1:15" ht="24" x14ac:dyDescent="0.2">
      <c r="A37" s="6" t="s">
        <v>64</v>
      </c>
      <c r="B37" s="48">
        <v>240</v>
      </c>
      <c r="C37" s="38">
        <v>153</v>
      </c>
      <c r="D37" s="13">
        <v>3932.8999999999996</v>
      </c>
      <c r="E37" s="28">
        <f>IF(ISERROR(D37/C37),,D37/C37)</f>
        <v>25.705228758169934</v>
      </c>
      <c r="F37" s="28">
        <f>IF(ISERROR(C37/$B$3),0,C37/$B$3)</f>
        <v>0.23111782477341389</v>
      </c>
      <c r="G37" s="28">
        <f>IF(ISERROR(D37/$B$3),0,D37/$B$3)</f>
        <v>5.9409365558912377</v>
      </c>
      <c r="H37" s="28">
        <f>IF(ISERROR(C37/$C$6),0,100*C37/$C$6)</f>
        <v>0.70399852758477888</v>
      </c>
      <c r="I37" s="28">
        <f>IF(ISERROR(D37/$D$6),0,100*D37/$D$6)</f>
        <v>0.41210666677284802</v>
      </c>
      <c r="J37" s="28">
        <f>IF(ISERROR(C37/$C$28),0,100*C37/$C$28)</f>
        <v>2.4813493350632503</v>
      </c>
      <c r="K37" s="28">
        <f>IF(ISERROR(D37/$D$28),0,100*D37/$D$28)</f>
        <v>0.71776002079056711</v>
      </c>
    </row>
    <row r="38" spans="1:15" x14ac:dyDescent="0.2">
      <c r="A38" s="49" t="s">
        <v>65</v>
      </c>
      <c r="B38" s="48">
        <v>250</v>
      </c>
      <c r="C38" s="38">
        <v>422</v>
      </c>
      <c r="D38" s="13">
        <v>26728.600000000002</v>
      </c>
      <c r="E38" s="28">
        <f>IF(ISERROR(D38/C38),,D38/C38)</f>
        <v>63.337914691943134</v>
      </c>
      <c r="F38" s="28">
        <f>IF(ISERROR(C38/$B$3),0,C38/$B$3)</f>
        <v>0.63746223564954685</v>
      </c>
      <c r="G38" s="28">
        <f>IF(ISERROR(D38/$B$3),0,D38/$B$3)</f>
        <v>40.375528700906351</v>
      </c>
      <c r="H38" s="28">
        <f>IF(ISERROR(C38/$C$6),0,100*C38/$C$6)</f>
        <v>1.941747572815534</v>
      </c>
      <c r="I38" s="28">
        <f>IF(ISERROR(D38/$D$6),0,100*D38/$D$6)</f>
        <v>2.8007409935428687</v>
      </c>
      <c r="J38" s="28">
        <f>IF(ISERROR(C38/$C$28),0,100*C38/$C$28)</f>
        <v>6.8439831333117089</v>
      </c>
      <c r="K38" s="28">
        <f>IF(ISERROR(D38/$D$28),0,100*D38/$D$28)</f>
        <v>4.8780087191901025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6166</v>
      </c>
      <c r="D40" s="16">
        <v>547940.80000000028</v>
      </c>
      <c r="E40" s="42">
        <f>IF(ISERROR(D40/C40),,D40/C40)</f>
        <v>88.864871878040915</v>
      </c>
      <c r="F40" s="42">
        <f>IF(ISERROR(C40/$B$3),0,C40/$B$3)</f>
        <v>9.3141993957703928</v>
      </c>
      <c r="G40" s="42">
        <f>IF(ISERROR(D40/$B$3),0,D40/$B$3)</f>
        <v>827.7051359516621</v>
      </c>
      <c r="H40" s="42">
        <f>IF(ISERROR(C40/$C$6),0,100*C40/$C$6)</f>
        <v>28.37160079142318</v>
      </c>
      <c r="I40" s="42">
        <f>IF(ISERROR(D40/$D$6),0,100*D40/$D$6)</f>
        <v>57.415661897543274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227</v>
      </c>
      <c r="D41" s="13">
        <v>48920.399999999994</v>
      </c>
      <c r="E41" s="28">
        <f>IF(ISERROR(D41/C41),,D41/C41)</f>
        <v>215.50837004405284</v>
      </c>
      <c r="F41" s="28">
        <f>IF(ISERROR(C41/$B$3),0,C41/$B$3)</f>
        <v>0.3429003021148036</v>
      </c>
      <c r="G41" s="28">
        <f>IF(ISERROR(D41/$B$3),0,D41/$B$3)</f>
        <v>73.897885196374617</v>
      </c>
      <c r="H41" s="28">
        <f>IF(ISERROR(C41/$C$6),0,100*C41/$C$6)</f>
        <v>1.0444945474623843</v>
      </c>
      <c r="I41" s="28">
        <f>IF(ISERROR(D41/$D$6),0,100*D41/$D$6)</f>
        <v>5.1260960057958336</v>
      </c>
      <c r="J41" s="28">
        <f>IF(ISERROR(C41/$C$40),0,100*C41/$C$40)</f>
        <v>3.6814790788193319</v>
      </c>
      <c r="K41" s="28">
        <f>IF(ISERROR(D41/$D$40),0,100*D41/$D$40)</f>
        <v>8.9280447814800361</v>
      </c>
    </row>
    <row r="42" spans="1:15" x14ac:dyDescent="0.2">
      <c r="A42" s="6" t="s">
        <v>68</v>
      </c>
      <c r="B42" s="5">
        <v>320</v>
      </c>
      <c r="C42" s="38">
        <v>314</v>
      </c>
      <c r="D42" s="13">
        <v>111486.40000000001</v>
      </c>
      <c r="E42" s="28">
        <f>IF(ISERROR(D42/C42),,D42/C42)</f>
        <v>355.05222929936309</v>
      </c>
      <c r="F42" s="28">
        <f>IF(ISERROR(C42/$B$3),0,C42/$B$3)</f>
        <v>0.47432024169184289</v>
      </c>
      <c r="G42" s="28">
        <f>IF(ISERROR(D42/$B$3),0,D42/$B$3)</f>
        <v>168.40845921450153</v>
      </c>
      <c r="H42" s="28">
        <f>IF(ISERROR(C42/$C$6),0,100*C42/$C$6)</f>
        <v>1.4448074356968665</v>
      </c>
      <c r="I42" s="28">
        <f>IF(ISERROR(D42/$D$6),0,100*D42/$D$6)</f>
        <v>11.682038367236505</v>
      </c>
      <c r="J42" s="28">
        <f>IF(ISERROR(C42/$C$40),0,100*C42/$C$40)</f>
        <v>5.0924424262082386</v>
      </c>
      <c r="K42" s="28">
        <f>IF(ISERROR(D42/$D$40),0,100*D42/$D$40)</f>
        <v>20.346431585309936</v>
      </c>
    </row>
    <row r="43" spans="1:15" x14ac:dyDescent="0.2">
      <c r="A43" s="6" t="s">
        <v>69</v>
      </c>
      <c r="B43" s="5">
        <v>330</v>
      </c>
      <c r="C43" s="38">
        <v>96</v>
      </c>
      <c r="D43" s="13">
        <v>22766.600000000002</v>
      </c>
      <c r="E43" s="28">
        <f>IF(ISERROR(D43/C43),,D43/C43)</f>
        <v>237.15208333333337</v>
      </c>
      <c r="F43" s="28">
        <f>IF(ISERROR(C43/$B$3),0,C43/$B$3)</f>
        <v>0.14501510574018128</v>
      </c>
      <c r="G43" s="28">
        <f>IF(ISERROR(D43/$B$3),0,D43/$B$3)</f>
        <v>34.39063444108762</v>
      </c>
      <c r="H43" s="28">
        <f>IF(ISERROR(C43/$C$6),0,100*C43/$C$6)</f>
        <v>0.4417245663277044</v>
      </c>
      <c r="I43" s="28">
        <f>IF(ISERROR(D43/$D$6),0,100*D43/$D$6)</f>
        <v>2.3855850999900134</v>
      </c>
      <c r="J43" s="28">
        <f>IF(ISERROR(C43/$C$40),0,100*C43/$C$40)</f>
        <v>1.5569250729808628</v>
      </c>
      <c r="K43" s="28">
        <f>IF(ISERROR(D43/$D$40),0,100*D43/$D$40)</f>
        <v>4.15493790570076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440</v>
      </c>
      <c r="D44" s="13">
        <v>10531.699999999999</v>
      </c>
      <c r="E44" s="28">
        <f>IF(ISERROR(D44/C44),,D44/C44)</f>
        <v>23.935681818181816</v>
      </c>
      <c r="F44" s="28">
        <f>IF(ISERROR(C44/$B$3),0,C44/$B$3)</f>
        <v>0.66465256797583083</v>
      </c>
      <c r="G44" s="28">
        <f>IF(ISERROR(D44/$B$3),0,D44/$B$3)</f>
        <v>15.908912386706946</v>
      </c>
      <c r="H44" s="28">
        <f>IF(ISERROR(C44/$C$6),0,100*C44/$C$6)</f>
        <v>2.0245709290019787</v>
      </c>
      <c r="I44" s="28">
        <f>IF(ISERROR(D44/$D$6),0,100*D44/$D$6)</f>
        <v>1.1035581332989917</v>
      </c>
      <c r="J44" s="28">
        <f>IF(ISERROR(C44/$C$40),0,100*C44/$C$40)</f>
        <v>7.1359065844956211</v>
      </c>
      <c r="K44" s="28">
        <f>IF(ISERROR(D44/$D$40),0,100*D44/$D$40)</f>
        <v>1.9220507032876535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767</v>
      </c>
      <c r="D45" s="13">
        <v>70240.2</v>
      </c>
      <c r="E45" s="28">
        <f>IF(ISERROR(D45/C45),,D45/C45)</f>
        <v>91.577835723598426</v>
      </c>
      <c r="F45" s="28">
        <f>IF(ISERROR(C45/$B$3),0,C45/$B$3)</f>
        <v>1.1586102719033233</v>
      </c>
      <c r="G45" s="28">
        <f>IF(ISERROR(D45/$B$3),0,D45/$B$3)</f>
        <v>106.10302114803625</v>
      </c>
      <c r="H45" s="28">
        <f>IF(ISERROR(C45/$C$6),0,100*C45/$C$6)</f>
        <v>3.5291952330557219</v>
      </c>
      <c r="I45" s="28">
        <f>IF(ISERROR(D45/$D$6),0,100*D45/$D$6)</f>
        <v>7.3600789990740179</v>
      </c>
      <c r="J45" s="28">
        <f>IF(ISERROR(C45/$C$40),0,100*C45/$C$40)</f>
        <v>12.439182614336685</v>
      </c>
      <c r="K45" s="28">
        <f>IF(ISERROR(D45/$D$40),0,100*D45/$D$40)</f>
        <v>12.818939564274091</v>
      </c>
    </row>
    <row r="46" spans="1:15" x14ac:dyDescent="0.2">
      <c r="A46" s="6" t="s">
        <v>72</v>
      </c>
      <c r="B46" s="5">
        <v>360</v>
      </c>
      <c r="C46" s="38">
        <v>214</v>
      </c>
      <c r="D46" s="13">
        <v>40418.200000000004</v>
      </c>
      <c r="E46" s="28">
        <f>IF(ISERROR(D46/C46),,D46/C46)</f>
        <v>188.87009345794394</v>
      </c>
      <c r="F46" s="28">
        <f>IF(ISERROR(C46/$B$3),0,C46/$B$3)</f>
        <v>0.32326283987915405</v>
      </c>
      <c r="G46" s="28">
        <f>IF(ISERROR(D46/$B$3),0,D46/$B$3)</f>
        <v>61.054682779456201</v>
      </c>
      <c r="H46" s="28">
        <f>IF(ISERROR(C46/$C$6),0,100*C46/$C$6)</f>
        <v>0.98467767910550774</v>
      </c>
      <c r="I46" s="28">
        <f>IF(ISERROR(D46/$D$6),0,100*D46/$D$6)</f>
        <v>4.2351978639066159</v>
      </c>
      <c r="J46" s="28">
        <f>IF(ISERROR(C46/$C$40),0,100*C46/$C$40)</f>
        <v>3.4706454751865068</v>
      </c>
      <c r="K46" s="28">
        <f>IF(ISERROR(D46/$D$40),0,100*D46/$D$40)</f>
        <v>7.376380806101678</v>
      </c>
    </row>
    <row r="47" spans="1:15" x14ac:dyDescent="0.2">
      <c r="A47" s="6" t="s">
        <v>73</v>
      </c>
      <c r="B47" s="5">
        <v>370</v>
      </c>
      <c r="C47" s="38">
        <v>2038</v>
      </c>
      <c r="D47" s="13">
        <v>112519.89999999997</v>
      </c>
      <c r="E47" s="28">
        <f>IF(ISERROR(D47/C47),,D47/C47)</f>
        <v>55.210942100098116</v>
      </c>
      <c r="F47" s="28">
        <f>IF(ISERROR(C47/$B$3),0,C47/$B$3)</f>
        <v>3.0785498489425982</v>
      </c>
      <c r="G47" s="28">
        <f>IF(ISERROR(D47/$B$3),0,D47/$B$3)</f>
        <v>169.9696374622356</v>
      </c>
      <c r="H47" s="28">
        <f>IF(ISERROR(C47/$C$6),0,100*C47/$C$6)</f>
        <v>9.3774444393318923</v>
      </c>
      <c r="I47" s="28">
        <f>IF(ISERROR(D47/$D$6),0,100*D47/$D$6)</f>
        <v>11.790333070918196</v>
      </c>
      <c r="J47" s="28">
        <f>IF(ISERROR(C47/$C$40),0,100*C47/$C$40)</f>
        <v>33.0522218618229</v>
      </c>
      <c r="K47" s="28">
        <f>IF(ISERROR(D47/$D$40),0,100*D47/$D$40)</f>
        <v>20.53504685177667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1038</v>
      </c>
      <c r="D48" s="13">
        <v>21357.600000000009</v>
      </c>
      <c r="E48" s="28">
        <f>IF(ISERROR(D48/C48),,D48/C48)</f>
        <v>20.575722543352612</v>
      </c>
      <c r="F48" s="28">
        <f>IF(ISERROR(C48/$B$3),0,C48/$B$3)</f>
        <v>1.5679758308157099</v>
      </c>
      <c r="G48" s="28">
        <f>IF(ISERROR(D48/$B$3),0,D48/$B$3)</f>
        <v>32.262235649546845</v>
      </c>
      <c r="H48" s="28">
        <f>IF(ISERROR(C48/$C$6),0,100*C48/$C$6)</f>
        <v>4.7761468734183037</v>
      </c>
      <c r="I48" s="28">
        <f>IF(ISERROR(D48/$D$6),0,100*D48/$D$6)</f>
        <v>2.2379438445594304</v>
      </c>
      <c r="J48" s="28">
        <f>IF(ISERROR(C48/$C$40),0,100*C48/$C$40)</f>
        <v>16.834252351605578</v>
      </c>
      <c r="K48" s="28">
        <f>IF(ISERROR(D48/$D$40),0,100*D48/$D$40)</f>
        <v>3.8977933382584391</v>
      </c>
    </row>
    <row r="49" spans="1:14" x14ac:dyDescent="0.2">
      <c r="A49" s="6" t="s">
        <v>75</v>
      </c>
      <c r="B49" s="5">
        <v>372</v>
      </c>
      <c r="C49" s="38">
        <v>404</v>
      </c>
      <c r="D49" s="13">
        <v>13692</v>
      </c>
      <c r="E49" s="28">
        <f>IF(ISERROR(D49/C49),,D49/C49)</f>
        <v>33.89108910891089</v>
      </c>
      <c r="F49" s="28">
        <f>IF(ISERROR(C49/$B$3),0,C49/$B$3)</f>
        <v>0.61027190332326287</v>
      </c>
      <c r="G49" s="28">
        <f>IF(ISERROR(D49/$B$3),0,D49/$B$3)</f>
        <v>20.682779456193355</v>
      </c>
      <c r="H49" s="28">
        <f>IF(ISERROR(C49/$C$6),0,100*C49/$C$6)</f>
        <v>1.8589242166290894</v>
      </c>
      <c r="I49" s="28">
        <f>IF(ISERROR(D49/$D$6),0,100*D49/$D$6)</f>
        <v>1.4347083529847786</v>
      </c>
      <c r="J49" s="28">
        <f>IF(ISERROR(C49/$C$40),0,100*C49/$C$40)</f>
        <v>6.5520596821277977</v>
      </c>
      <c r="K49" s="28">
        <f>IF(ISERROR(D49/$D$40),0,100*D49/$D$40)</f>
        <v>2.4988100904331256</v>
      </c>
      <c r="N49" s="1"/>
    </row>
    <row r="50" spans="1:14" x14ac:dyDescent="0.2">
      <c r="A50" s="6" t="s">
        <v>76</v>
      </c>
      <c r="B50" s="5">
        <v>373</v>
      </c>
      <c r="C50" s="38">
        <v>373</v>
      </c>
      <c r="D50" s="13">
        <v>75771.299999999988</v>
      </c>
      <c r="E50" s="28">
        <f>IF(ISERROR(D50/C50),,D50/C50)</f>
        <v>203.14021447721177</v>
      </c>
      <c r="F50" s="28">
        <f>IF(ISERROR(C50/$B$3),0,C50/$B$3)</f>
        <v>0.56344410876132933</v>
      </c>
      <c r="G50" s="28">
        <f>IF(ISERROR(D50/$B$3),0,D50/$B$3)</f>
        <v>114.45815709969787</v>
      </c>
      <c r="H50" s="28">
        <f>IF(ISERROR(C50/$C$6),0,100*C50/$C$6)</f>
        <v>1.7162839920857682</v>
      </c>
      <c r="I50" s="28">
        <f>IF(ISERROR(D50/$D$6),0,100*D50/$D$6)</f>
        <v>7.9396521345687665</v>
      </c>
      <c r="J50" s="28">
        <f>IF(ISERROR(C50/$C$40),0,100*C50/$C$40)</f>
        <v>6.0493026273110608</v>
      </c>
      <c r="K50" s="28">
        <f>IF(ISERROR(D50/$D$40),0,100*D50/$D$40)</f>
        <v>13.828373430122369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2070</v>
      </c>
      <c r="D51" s="13">
        <v>131057.40000000002</v>
      </c>
      <c r="E51" s="28">
        <f>IF(ISERROR(D51/C51),,D51/C51)</f>
        <v>63.312753623188414</v>
      </c>
      <c r="F51" s="28">
        <f>IF(ISERROR(C51/$B$3),0,C51/$B$3)</f>
        <v>3.1268882175226587</v>
      </c>
      <c r="G51" s="28">
        <f>IF(ISERROR(D51/$B$3),0,D51/$B$3)</f>
        <v>197.97190332326286</v>
      </c>
      <c r="H51" s="28">
        <f>IF(ISERROR(C51/$C$6),0,100*C51/$C$6)</f>
        <v>9.5246859614411257</v>
      </c>
      <c r="I51" s="28">
        <f>IF(ISERROR(D51/$D$6),0,100*D51/$D$6)</f>
        <v>13.732774357323061</v>
      </c>
      <c r="J51" s="28">
        <f>IF(ISERROR(C51/$C$40),0,100*C51/$C$40)</f>
        <v>33.571196886149856</v>
      </c>
      <c r="K51" s="28">
        <f>IF(ISERROR(D51/$D$40),0,100*D51/$D$40)</f>
        <v>23.918167802069121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213233.59999999971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4163</v>
      </c>
      <c r="D59" s="20">
        <v>4239</v>
      </c>
      <c r="E59" s="16">
        <f>(C59+D59)/2</f>
        <v>4201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3569</v>
      </c>
      <c r="D60" s="17">
        <v>3605</v>
      </c>
      <c r="E60" s="16">
        <f>(C60+D60)/2</f>
        <v>3587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853</v>
      </c>
      <c r="D62" s="14">
        <v>871</v>
      </c>
      <c r="E62" s="13">
        <f>(C62+D62)/2</f>
        <v>862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43</v>
      </c>
      <c r="D63" s="14">
        <v>42</v>
      </c>
      <c r="E63" s="13">
        <f>(C63+D63)/2</f>
        <v>42.5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49</v>
      </c>
      <c r="D64" s="14">
        <v>50</v>
      </c>
      <c r="E64" s="13">
        <f>(C64+D64)/2</f>
        <v>49.5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165</v>
      </c>
      <c r="D65" s="14">
        <v>163</v>
      </c>
      <c r="E65" s="13">
        <f>(C65+D65)/2</f>
        <v>164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1642</v>
      </c>
      <c r="D66" s="14">
        <v>1535</v>
      </c>
      <c r="E66" s="13">
        <f>(C66+D66)/2</f>
        <v>1588.5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197</v>
      </c>
      <c r="D67" s="14">
        <v>216</v>
      </c>
      <c r="E67" s="13">
        <f>(C67+D67)/2</f>
        <v>206.5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594</v>
      </c>
      <c r="D68" s="17">
        <v>634</v>
      </c>
      <c r="E68" s="16">
        <f>(C68+D68)/2</f>
        <v>614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342</v>
      </c>
      <c r="D70" s="14">
        <v>366</v>
      </c>
      <c r="E70" s="13">
        <f>(C70+D70)/2</f>
        <v>354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16</v>
      </c>
      <c r="D71" s="14">
        <v>18</v>
      </c>
      <c r="E71" s="13">
        <f>(C71+D71)/2</f>
        <v>17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24</v>
      </c>
      <c r="D72" s="14">
        <v>23</v>
      </c>
      <c r="E72" s="13">
        <f>(C72+D72)/2</f>
        <v>23.5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51</v>
      </c>
      <c r="D73" s="14">
        <v>59</v>
      </c>
      <c r="E73" s="13">
        <f>(C73+D73)/2</f>
        <v>55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107</v>
      </c>
      <c r="D74" s="14">
        <v>91</v>
      </c>
      <c r="E74" s="13">
        <f>(C74+D74)/2</f>
        <v>99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10</v>
      </c>
      <c r="D75" s="14">
        <v>8</v>
      </c>
      <c r="E75" s="13">
        <f>(C75+D75)/2</f>
        <v>9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213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73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6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2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2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64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1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125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14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376</v>
      </c>
      <c r="D6" s="59">
        <v>2909.1</v>
      </c>
      <c r="E6" s="42">
        <f>IF(ISERROR(D6/C6),,D6/C6)</f>
        <v>7.7369680851063825</v>
      </c>
      <c r="F6" s="42">
        <f>IF(ISERROR(C6/$B$3),0,C6/$B$3)</f>
        <v>26.857142857142858</v>
      </c>
      <c r="G6" s="42">
        <f>IF(ISERROR(D6/$B$3),0,D6/$B$3)</f>
        <v>207.79285714285714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104</v>
      </c>
      <c r="D7" s="16">
        <v>714.80000000000007</v>
      </c>
      <c r="E7" s="42">
        <f>IF(ISERROR(D7/C7),,D7/C7)</f>
        <v>6.8730769230769235</v>
      </c>
      <c r="F7" s="42">
        <f>IF(ISERROR(C7/$B$3),0,C7/$B$3)</f>
        <v>7.4285714285714288</v>
      </c>
      <c r="G7" s="42">
        <f>IF(ISERROR(D7/$B$3),0,D7/$B$3)</f>
        <v>51.057142857142864</v>
      </c>
      <c r="H7" s="42">
        <f>IF(ISERROR(C7/$C$6),0,100*C7/$C$6)</f>
        <v>27.659574468085108</v>
      </c>
      <c r="I7" s="42">
        <f>IF(ISERROR(D7/$D$6),0,100*D7/$D$6)</f>
        <v>24.571173215083704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91</v>
      </c>
      <c r="D8" s="13">
        <v>657.5</v>
      </c>
      <c r="E8" s="28">
        <f>IF(ISERROR(D8/C8),,D8/C8)</f>
        <v>7.2252747252747254</v>
      </c>
      <c r="F8" s="28">
        <f>IF(ISERROR(C8/$B$3),0,C8/$B$3)</f>
        <v>6.5</v>
      </c>
      <c r="G8" s="28">
        <f>IF(ISERROR(D8/$B$3),0,D8/$B$3)</f>
        <v>46.964285714285715</v>
      </c>
      <c r="H8" s="28">
        <f>IF(ISERROR(C8/$C$6),0,100*C8/$C$6)</f>
        <v>24.202127659574469</v>
      </c>
      <c r="I8" s="28">
        <f>IF(ISERROR(D8/$D$6),0,100*D8/$D$6)</f>
        <v>22.601491870337906</v>
      </c>
      <c r="J8" s="28">
        <f>IF(ISERROR(C8/$C$7),0,100*C8/$C$7)</f>
        <v>87.5</v>
      </c>
      <c r="K8" s="28">
        <f>IF(ISERROR(D8/$D$7),0,100*D8/$D$7)</f>
        <v>91.983771684387236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</v>
      </c>
      <c r="D9" s="13">
        <v>1.5</v>
      </c>
      <c r="E9" s="28">
        <f>IF(ISERROR(D9/C9),,D9/C9)</f>
        <v>1.5</v>
      </c>
      <c r="F9" s="28">
        <f>IF(ISERROR(C9/$B$3),0,C9/$B$3)</f>
        <v>7.1428571428571425E-2</v>
      </c>
      <c r="G9" s="28">
        <f>IF(ISERROR(D9/$B$3),0,D9/$B$3)</f>
        <v>0.10714285714285714</v>
      </c>
      <c r="H9" s="28">
        <f>IF(ISERROR(C9/$C$6),0,100*C9/$C$6)</f>
        <v>0.26595744680851063</v>
      </c>
      <c r="I9" s="28">
        <f>IF(ISERROR(D9/$D$6),0,100*D9/$D$6)</f>
        <v>5.1562338867691043E-2</v>
      </c>
      <c r="J9" s="28">
        <f>IF(ISERROR(C9/$C$7),0,100*C9/$C$7)</f>
        <v>0.96153846153846156</v>
      </c>
      <c r="K9" s="28">
        <f>IF(ISERROR(D9/$D$7),0,100*D9/$D$7)</f>
        <v>0.2098489087856743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12</v>
      </c>
      <c r="D11" s="13">
        <v>55.8</v>
      </c>
      <c r="E11" s="28">
        <f>IF(ISERROR(D11/C11),,D11/C11)</f>
        <v>4.6499999999999995</v>
      </c>
      <c r="F11" s="28">
        <f>IF(ISERROR(C11/$B$3),0,C11/$B$3)</f>
        <v>0.8571428571428571</v>
      </c>
      <c r="G11" s="28">
        <f>IF(ISERROR(D11/$B$3),0,D11/$B$3)</f>
        <v>3.9857142857142853</v>
      </c>
      <c r="H11" s="28">
        <f>IF(ISERROR(C11/$C$6),0,100*C11/$C$6)</f>
        <v>3.1914893617021276</v>
      </c>
      <c r="I11" s="28">
        <f>IF(ISERROR(D11/$D$6),0,100*D11/$D$6)</f>
        <v>1.9181190058781068</v>
      </c>
      <c r="J11" s="28">
        <f>IF(ISERROR(C11/$C$7),0,100*C11/$C$7)</f>
        <v>11.538461538461538</v>
      </c>
      <c r="K11" s="28">
        <f>IF(ISERROR(D11/$D$7),0,100*D11/$D$7)</f>
        <v>7.8063794068270838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18</v>
      </c>
      <c r="D12" s="13">
        <v>40</v>
      </c>
      <c r="E12" s="28">
        <f>IF(ISERROR(D12/C12),,D12/C12)</f>
        <v>2.2222222222222223</v>
      </c>
      <c r="F12" s="28">
        <f>IF(ISERROR(C12/$B$3),0,C12/$B$3)</f>
        <v>1.2857142857142858</v>
      </c>
      <c r="G12" s="28">
        <f>IF(ISERROR(D12/$B$3),0,D12/$B$3)</f>
        <v>2.8571428571428572</v>
      </c>
      <c r="H12" s="28">
        <f>IF(ISERROR(C12/$C$6),0,100*C12/$C$6)</f>
        <v>4.7872340425531918</v>
      </c>
      <c r="I12" s="28">
        <f>IF(ISERROR(D12/$D$6),0,100*D12/$D$6)</f>
        <v>1.3749957031384277</v>
      </c>
      <c r="J12" s="28">
        <f>IF(ISERROR(C12/$C$7),0,100*C12/$C$7)</f>
        <v>17.307692307692307</v>
      </c>
      <c r="K12" s="28">
        <f>IF(ISERROR(D12/$D$7),0,100*D12/$D$7)</f>
        <v>5.5959709009513148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34</v>
      </c>
      <c r="D13" s="16">
        <v>818</v>
      </c>
      <c r="E13" s="42">
        <f>IF(ISERROR(D13/C13),,D13/C13)</f>
        <v>24.058823529411764</v>
      </c>
      <c r="F13" s="42">
        <f>IF(ISERROR(C13/$B$3),0,C13/$B$3)</f>
        <v>2.4285714285714284</v>
      </c>
      <c r="G13" s="42">
        <f>IF(ISERROR(D13/$B$3),0,D13/$B$3)</f>
        <v>58.428571428571431</v>
      </c>
      <c r="H13" s="42">
        <f>IF(ISERROR(C13/$C$6),0,100*C13/$C$6)</f>
        <v>9.0425531914893611</v>
      </c>
      <c r="I13" s="42">
        <f>IF(ISERROR(D13/$D$6),0,100*D13/$D$6)</f>
        <v>28.118662129180848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33</v>
      </c>
      <c r="D14" s="13">
        <v>812</v>
      </c>
      <c r="E14" s="28">
        <f>IF(ISERROR(D14/C14),,D14/C14)</f>
        <v>24.606060606060606</v>
      </c>
      <c r="F14" s="28">
        <f>IF(ISERROR(C14/$B$3),0,C14/$B$3)</f>
        <v>2.3571428571428572</v>
      </c>
      <c r="G14" s="28">
        <f>IF(ISERROR(D14/$B$3),0,D14/$B$3)</f>
        <v>58</v>
      </c>
      <c r="H14" s="28">
        <f>IF(ISERROR(C14/$C$6),0,100*C14/$C$6)</f>
        <v>8.7765957446808507</v>
      </c>
      <c r="I14" s="28">
        <f>IF(ISERROR(D14/$D$6),0,100*D14/$D$6)</f>
        <v>27.912412773710084</v>
      </c>
      <c r="J14" s="28">
        <f>IF(ISERROR(C14/$C$13),0,100*C14/$C$13)</f>
        <v>97.058823529411768</v>
      </c>
      <c r="K14" s="28">
        <f>IF(ISERROR(D14/$D$13),0,100*D14/$D$13)</f>
        <v>99.266503667481658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</v>
      </c>
      <c r="D15" s="13">
        <v>6</v>
      </c>
      <c r="E15" s="28">
        <f>IF(ISERROR(D15/C15),,D15/C15)</f>
        <v>6</v>
      </c>
      <c r="F15" s="28">
        <f>IF(ISERROR(C15/$B$3),0,C15/$B$3)</f>
        <v>7.1428571428571425E-2</v>
      </c>
      <c r="G15" s="28">
        <f>IF(ISERROR(D15/$B$3),0,D15/$B$3)</f>
        <v>0.42857142857142855</v>
      </c>
      <c r="H15" s="28">
        <f>IF(ISERROR(C15/$C$6),0,100*C15/$C$6)</f>
        <v>0.26595744680851063</v>
      </c>
      <c r="I15" s="28">
        <f>IF(ISERROR(D15/$D$6),0,100*D15/$D$6)</f>
        <v>0.20624935547076417</v>
      </c>
      <c r="J15" s="28">
        <f>IF(ISERROR(C15/$C$13),0,100*C15/$C$13)</f>
        <v>2.9411764705882355</v>
      </c>
      <c r="K15" s="28">
        <f>IF(ISERROR(D15/$D$7),0,100*D15/$D$7)</f>
        <v>0.83939563514269722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237</v>
      </c>
      <c r="D16" s="16">
        <v>1371.3</v>
      </c>
      <c r="E16" s="42">
        <f>IF(ISERROR(D16/C16),,D16/C16)</f>
        <v>5.7860759493670884</v>
      </c>
      <c r="F16" s="42">
        <f>IF(ISERROR(C16/$B$3),0,C16/$B$3)</f>
        <v>16.928571428571427</v>
      </c>
      <c r="G16" s="42">
        <f>IF(ISERROR(D16/$B$3),0,D16/$B$3)</f>
        <v>97.95</v>
      </c>
      <c r="H16" s="42">
        <f>IF(ISERROR(C16/$C$6),0,100*C16/$C$6)</f>
        <v>63.031914893617021</v>
      </c>
      <c r="I16" s="42">
        <f>IF(ISERROR(D16/$D$6),0,100*D16/$D$6)</f>
        <v>47.138290192843151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</v>
      </c>
      <c r="D17" s="13">
        <v>46.4</v>
      </c>
      <c r="E17" s="28">
        <f>IF(ISERROR(D17/C17),,D17/C17)</f>
        <v>23.2</v>
      </c>
      <c r="F17" s="28">
        <f>IF(ISERROR(C17/$B$3),0,C17/$B$3)</f>
        <v>0.14285714285714285</v>
      </c>
      <c r="G17" s="28">
        <f>IF(ISERROR(D17/$B$3),0,D17/$B$3)</f>
        <v>3.3142857142857141</v>
      </c>
      <c r="H17" s="28">
        <f>IF(ISERROR(C17/$C$6),0,100*C17/$C$6)</f>
        <v>0.53191489361702127</v>
      </c>
      <c r="I17" s="28">
        <f>IF(ISERROR(D17/$D$6),0,100*D17/$D$6)</f>
        <v>1.5949950156405761</v>
      </c>
      <c r="J17" s="28">
        <f>IF(ISERROR(C17/$C$16),0,100*C17/$C$16)</f>
        <v>0.84388185654008441</v>
      </c>
      <c r="K17" s="28">
        <f>IF(ISERROR(D17/$D$16),0,100*D17/$D$16)</f>
        <v>3.3836505505724497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5</v>
      </c>
      <c r="D18" s="13">
        <v>103.5</v>
      </c>
      <c r="E18" s="28">
        <f>IF(ISERROR(D18/C18),,D18/C18)</f>
        <v>20.7</v>
      </c>
      <c r="F18" s="28">
        <f>IF(ISERROR(C18/$B$3),0,C18/$B$3)</f>
        <v>0.35714285714285715</v>
      </c>
      <c r="G18" s="28">
        <f>IF(ISERROR(D18/$B$3),0,D18/$B$3)</f>
        <v>7.3928571428571432</v>
      </c>
      <c r="H18" s="28">
        <f>IF(ISERROR(C18/$C$6),0,100*C18/$C$6)</f>
        <v>1.3297872340425532</v>
      </c>
      <c r="I18" s="28">
        <f>IF(ISERROR(D18/$D$6),0,100*D18/$D$6)</f>
        <v>3.5578013818706817</v>
      </c>
      <c r="J18" s="28">
        <f>IF(ISERROR(C18/$C$16),0,100*C18/$C$16)</f>
        <v>2.109704641350211</v>
      </c>
      <c r="K18" s="28">
        <f>IF(ISERROR(D18/$D$16),0,100*D18/$D$16)</f>
        <v>7.547582585867425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212</v>
      </c>
      <c r="D19" s="13">
        <v>992.3</v>
      </c>
      <c r="E19" s="28">
        <f>IF(ISERROR(D19/C19),,D19/C19)</f>
        <v>4.6806603773584907</v>
      </c>
      <c r="F19" s="28">
        <f>IF(ISERROR(C19/$B$3),0,C19/$B$3)</f>
        <v>15.142857142857142</v>
      </c>
      <c r="G19" s="28">
        <f>IF(ISERROR(D19/$B$3),0,D19/$B$3)</f>
        <v>70.878571428571419</v>
      </c>
      <c r="H19" s="28">
        <f>IF(ISERROR(C19/$C$6),0,100*C19/$C$6)</f>
        <v>56.382978723404257</v>
      </c>
      <c r="I19" s="28">
        <f>IF(ISERROR(D19/$D$6),0,100*D19/$D$6)</f>
        <v>34.110205905606549</v>
      </c>
      <c r="J19" s="28">
        <f>IF(ISERROR(C19/$C$16),0,100*C19/$C$16)</f>
        <v>89.451476793248943</v>
      </c>
      <c r="K19" s="28">
        <f>IF(ISERROR(D19/$D$16),0,100*D19/$D$16)</f>
        <v>72.361992270108658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88</v>
      </c>
      <c r="D20" s="13">
        <v>323.29999999999995</v>
      </c>
      <c r="E20" s="28">
        <f>IF(ISERROR(D20/C20),,D20/C20)</f>
        <v>3.6738636363636359</v>
      </c>
      <c r="F20" s="28">
        <f>IF(ISERROR(C20/$B$3),0,C20/$B$3)</f>
        <v>6.2857142857142856</v>
      </c>
      <c r="G20" s="28">
        <f>IF(ISERROR(D20/$B$3),0,D20/$B$3)</f>
        <v>23.092857142857138</v>
      </c>
      <c r="H20" s="28">
        <f>IF(ISERROR(C20/$C$6),0,100*C20/$C$6)</f>
        <v>23.404255319148938</v>
      </c>
      <c r="I20" s="28">
        <f>IF(ISERROR(D20/$D$6),0,100*D20/$D$6)</f>
        <v>11.113402770616341</v>
      </c>
      <c r="J20" s="28">
        <f>IF(ISERROR(C20/$C$16),0,100*C20/$C$16)</f>
        <v>37.130801687763714</v>
      </c>
      <c r="K20" s="28">
        <f>IF(ISERROR(D20/$D$16),0,100*D20/$D$16)</f>
        <v>23.5761685991395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0</v>
      </c>
      <c r="D21" s="13">
        <v>0</v>
      </c>
      <c r="E21" s="28">
        <f>IF(ISERROR(D21/C21),,D21/C21)</f>
        <v>0</v>
      </c>
      <c r="F21" s="28">
        <f>IF(ISERROR(C21/$B$3),0,C21/$B$3)</f>
        <v>0</v>
      </c>
      <c r="G21" s="28">
        <f>IF(ISERROR(D21/$B$3),0,D21/$B$3)</f>
        <v>0</v>
      </c>
      <c r="H21" s="28">
        <f>IF(ISERROR(C21/$C$6),0,100*C21/$C$6)</f>
        <v>0</v>
      </c>
      <c r="I21" s="28">
        <f>IF(ISERROR(D21/$D$6),0,100*D21/$D$6)</f>
        <v>0</v>
      </c>
      <c r="J21" s="28">
        <f>IF(ISERROR(C21/$C$16),0,100*C21/$C$16)</f>
        <v>0</v>
      </c>
      <c r="K21" s="28">
        <f>IF(ISERROR(D21/$D$16),0,100*D21/$D$16)</f>
        <v>0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18</v>
      </c>
      <c r="D22" s="13">
        <v>229.10000000000002</v>
      </c>
      <c r="E22" s="28">
        <f>IF(ISERROR(D22/C22),,D22/C22)</f>
        <v>12.72777777777778</v>
      </c>
      <c r="F22" s="28">
        <f>IF(ISERROR(C22/$B$3),0,C22/$B$3)</f>
        <v>1.2857142857142858</v>
      </c>
      <c r="G22" s="28">
        <f>IF(ISERROR(D22/$B$3),0,D22/$B$3)</f>
        <v>16.364285714285717</v>
      </c>
      <c r="H22" s="28">
        <f>IF(ISERROR(C22/$C$6),0,100*C22/$C$6)</f>
        <v>4.7872340425531918</v>
      </c>
      <c r="I22" s="28">
        <f>IF(ISERROR(D22/$D$6),0,100*D22/$D$6)</f>
        <v>7.875287889725346</v>
      </c>
      <c r="J22" s="28">
        <f>IF(ISERROR(C22/$C$16),0,100*C22/$C$16)</f>
        <v>7.5949367088607591</v>
      </c>
      <c r="K22" s="28">
        <f>IF(ISERROR(D22/$D$16),0,100*D22/$D$16)</f>
        <v>16.706774593451474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</v>
      </c>
      <c r="D23" s="16">
        <v>5</v>
      </c>
      <c r="E23" s="42">
        <f>IF(ISERROR(D23/C23),,D23/C23)</f>
        <v>5</v>
      </c>
      <c r="F23" s="42">
        <f>IF(ISERROR(C23/$B$3),0,C23/$B$3)</f>
        <v>7.1428571428571425E-2</v>
      </c>
      <c r="G23" s="42">
        <f>IF(ISERROR(D23/$B$3),0,D23/$B$3)</f>
        <v>0.35714285714285715</v>
      </c>
      <c r="H23" s="42">
        <f>IF(ISERROR(C23/$C$6),0,100*C23/$C$6)</f>
        <v>0.26595744680851063</v>
      </c>
      <c r="I23" s="42">
        <f>IF(ISERROR(D23/$D$6),0,100*D23/$D$6)</f>
        <v>0.17187446289230346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</v>
      </c>
      <c r="D25" s="13">
        <v>5</v>
      </c>
      <c r="E25" s="28">
        <f>IF(ISERROR(D25/C25),,D25/C25)</f>
        <v>5</v>
      </c>
      <c r="F25" s="28">
        <f>IF(ISERROR(C25/$B$3),0,C25/$B$3)</f>
        <v>7.1428571428571425E-2</v>
      </c>
      <c r="G25" s="28">
        <f>IF(ISERROR(D25/$B$3),0,D25/$B$3)</f>
        <v>0.35714285714285715</v>
      </c>
      <c r="H25" s="28">
        <f>IF(ISERROR(C25/$C$6),0,100*C25/$C$6)</f>
        <v>0.26595744680851063</v>
      </c>
      <c r="I25" s="28">
        <f>IF(ISERROR(D25/$D$6),0,100*D25/$D$6)</f>
        <v>0.17187446289230346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104</v>
      </c>
      <c r="D28" s="16">
        <v>714.80000000000007</v>
      </c>
      <c r="E28" s="42">
        <f>IF(ISERROR(D28/C28),,D28/C28)</f>
        <v>6.8730769230769235</v>
      </c>
      <c r="F28" s="42">
        <f>IF(ISERROR(C28/$B$3),0,C28/$B$3)</f>
        <v>7.4285714285714288</v>
      </c>
      <c r="G28" s="42">
        <f>IF(ISERROR(D28/$B$3),0,D28/$B$3)</f>
        <v>51.057142857142864</v>
      </c>
      <c r="H28" s="42">
        <f>IF(ISERROR(C28/$C$6),0,100*C28/$C$6)</f>
        <v>27.659574468085108</v>
      </c>
      <c r="I28" s="42">
        <f>IF(ISERROR(D28/$D$6),0,100*D28/$D$6)</f>
        <v>24.571173215083704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3</v>
      </c>
      <c r="D30" s="13">
        <v>27</v>
      </c>
      <c r="E30" s="28">
        <f>IF(ISERROR(D30/C30),,D30/C30)</f>
        <v>9</v>
      </c>
      <c r="F30" s="28">
        <f>IF(ISERROR(C30/$B$3),0,C30/$B$3)</f>
        <v>0.21428571428571427</v>
      </c>
      <c r="G30" s="28">
        <f>IF(ISERROR(D30/$B$3),0,D30/$B$3)</f>
        <v>1.9285714285714286</v>
      </c>
      <c r="H30" s="28">
        <f>IF(ISERROR(C30/$C$6),0,100*C30/$C$6)</f>
        <v>0.7978723404255319</v>
      </c>
      <c r="I30" s="28">
        <f>IF(ISERROR(D30/$D$6),0,100*D30/$D$6)</f>
        <v>0.92812209961843872</v>
      </c>
      <c r="J30" s="28">
        <f>IF(ISERROR(C30/$C$28),0,100*C30/$C$28)</f>
        <v>2.8846153846153846</v>
      </c>
      <c r="K30" s="28">
        <f>IF(ISERROR(D30/$D$28),0,100*D30/$D$28)</f>
        <v>3.7772803581421375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52</v>
      </c>
      <c r="D32" s="13">
        <v>461</v>
      </c>
      <c r="E32" s="28">
        <f>IF(ISERROR(D32/C32),,D32/C32)</f>
        <v>8.865384615384615</v>
      </c>
      <c r="F32" s="28">
        <f>IF(ISERROR(C32/$B$3),0,C32/$B$3)</f>
        <v>3.7142857142857144</v>
      </c>
      <c r="G32" s="28">
        <f>IF(ISERROR(D32/$B$3),0,D32/$B$3)</f>
        <v>32.928571428571431</v>
      </c>
      <c r="H32" s="28">
        <f>IF(ISERROR(C32/$C$6),0,100*C32/$C$6)</f>
        <v>13.829787234042554</v>
      </c>
      <c r="I32" s="28">
        <f>IF(ISERROR(D32/$D$6),0,100*D32/$D$6)</f>
        <v>15.846825478670379</v>
      </c>
      <c r="J32" s="28">
        <f>IF(ISERROR(C32/$C$28),0,100*C32/$C$28)</f>
        <v>50</v>
      </c>
      <c r="K32" s="28">
        <f>IF(ISERROR(D32/$D$28),0,100*D32/$D$28)</f>
        <v>64.493564633463905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23</v>
      </c>
      <c r="D33" s="13">
        <v>111.69999999999999</v>
      </c>
      <c r="E33" s="28">
        <f>IF(ISERROR(D33/C33),,D33/C33)</f>
        <v>4.8565217391304341</v>
      </c>
      <c r="F33" s="28">
        <f>IF(ISERROR(C33/$B$3),0,C33/$B$3)</f>
        <v>1.6428571428571428</v>
      </c>
      <c r="G33" s="28">
        <f>IF(ISERROR(D33/$B$3),0,D33/$B$3)</f>
        <v>7.9785714285714278</v>
      </c>
      <c r="H33" s="28">
        <f>IF(ISERROR(C33/$C$6),0,100*C33/$C$6)</f>
        <v>6.1170212765957448</v>
      </c>
      <c r="I33" s="28">
        <f>IF(ISERROR(D33/$D$6),0,100*D33/$D$6)</f>
        <v>3.8396755010140589</v>
      </c>
      <c r="J33" s="28">
        <f>IF(ISERROR(C33/$C$28),0,100*C33/$C$28)</f>
        <v>22.115384615384617</v>
      </c>
      <c r="K33" s="28">
        <f>IF(ISERROR(D33/$D$28),0,100*D33/$D$28)</f>
        <v>15.626748740906542</v>
      </c>
    </row>
    <row r="34" spans="1:15" x14ac:dyDescent="0.2">
      <c r="A34" s="6" t="s">
        <v>61</v>
      </c>
      <c r="B34" s="48">
        <v>223</v>
      </c>
      <c r="C34" s="38">
        <v>7</v>
      </c>
      <c r="D34" s="13">
        <v>59.6</v>
      </c>
      <c r="E34" s="28">
        <f>IF(ISERROR(D34/C34),,D34/C34)</f>
        <v>8.5142857142857142</v>
      </c>
      <c r="F34" s="28">
        <f>IF(ISERROR(C34/$B$3),0,C34/$B$3)</f>
        <v>0.5</v>
      </c>
      <c r="G34" s="28">
        <f>IF(ISERROR(D34/$B$3),0,D34/$B$3)</f>
        <v>4.2571428571428571</v>
      </c>
      <c r="H34" s="28">
        <f>IF(ISERROR(C34/$C$6),0,100*C34/$C$6)</f>
        <v>1.8617021276595744</v>
      </c>
      <c r="I34" s="28">
        <f>IF(ISERROR(D34/$D$6),0,100*D34/$D$6)</f>
        <v>2.0487435976762574</v>
      </c>
      <c r="J34" s="28">
        <f>IF(ISERROR(C34/$C$28),0,100*C34/$C$28)</f>
        <v>6.7307692307692308</v>
      </c>
      <c r="K34" s="28">
        <f>IF(ISERROR(D34/$D$28),0,100*D34/$D$28)</f>
        <v>8.3379966424174583</v>
      </c>
    </row>
    <row r="35" spans="1:15" x14ac:dyDescent="0.2">
      <c r="A35" s="6" t="s">
        <v>62</v>
      </c>
      <c r="B35" s="48">
        <v>224</v>
      </c>
      <c r="C35" s="38">
        <v>8</v>
      </c>
      <c r="D35" s="13">
        <v>26.3</v>
      </c>
      <c r="E35" s="28">
        <f>IF(ISERROR(D35/C35),,D35/C35)</f>
        <v>3.2875000000000001</v>
      </c>
      <c r="F35" s="28">
        <f>IF(ISERROR(C35/$B$3),0,C35/$B$3)</f>
        <v>0.5714285714285714</v>
      </c>
      <c r="G35" s="28">
        <f>IF(ISERROR(D35/$B$3),0,D35/$B$3)</f>
        <v>1.8785714285714286</v>
      </c>
      <c r="H35" s="28">
        <f>IF(ISERROR(C35/$C$6),0,100*C35/$C$6)</f>
        <v>2.1276595744680851</v>
      </c>
      <c r="I35" s="28">
        <f>IF(ISERROR(D35/$D$6),0,100*D35/$D$6)</f>
        <v>0.90405967481351623</v>
      </c>
      <c r="J35" s="28">
        <f>IF(ISERROR(C35/$C$28),0,100*C35/$C$28)</f>
        <v>7.6923076923076925</v>
      </c>
      <c r="K35" s="28">
        <f>IF(ISERROR(D35/$D$28),0,100*D35/$D$28)</f>
        <v>3.6793508673754891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0</v>
      </c>
      <c r="D37" s="13">
        <v>0</v>
      </c>
      <c r="E37" s="28">
        <f>IF(ISERROR(D37/C37),,D37/C37)</f>
        <v>0</v>
      </c>
      <c r="F37" s="28">
        <f>IF(ISERROR(C37/$B$3),0,C37/$B$3)</f>
        <v>0</v>
      </c>
      <c r="G37" s="28">
        <f>IF(ISERROR(D37/$B$3),0,D37/$B$3)</f>
        <v>0</v>
      </c>
      <c r="H37" s="28">
        <f>IF(ISERROR(C37/$C$6),0,100*C37/$C$6)</f>
        <v>0</v>
      </c>
      <c r="I37" s="28">
        <f>IF(ISERROR(D37/$D$6),0,100*D37/$D$6)</f>
        <v>0</v>
      </c>
      <c r="J37" s="28">
        <f>IF(ISERROR(C37/$C$28),0,100*C37/$C$28)</f>
        <v>0</v>
      </c>
      <c r="K37" s="28">
        <f>IF(ISERROR(D37/$D$28),0,100*D37/$D$28)</f>
        <v>0</v>
      </c>
    </row>
    <row r="38" spans="1:15" x14ac:dyDescent="0.2">
      <c r="A38" s="49" t="s">
        <v>65</v>
      </c>
      <c r="B38" s="48">
        <v>250</v>
      </c>
      <c r="C38" s="38">
        <v>11</v>
      </c>
      <c r="D38" s="13">
        <v>29.2</v>
      </c>
      <c r="E38" s="28">
        <f>IF(ISERROR(D38/C38),,D38/C38)</f>
        <v>2.6545454545454543</v>
      </c>
      <c r="F38" s="28">
        <f>IF(ISERROR(C38/$B$3),0,C38/$B$3)</f>
        <v>0.7857142857142857</v>
      </c>
      <c r="G38" s="28">
        <f>IF(ISERROR(D38/$B$3),0,D38/$B$3)</f>
        <v>2.0857142857142859</v>
      </c>
      <c r="H38" s="28">
        <f>IF(ISERROR(C38/$C$6),0,100*C38/$C$6)</f>
        <v>2.9255319148936172</v>
      </c>
      <c r="I38" s="28">
        <f>IF(ISERROR(D38/$D$6),0,100*D38/$D$6)</f>
        <v>1.0037468632910522</v>
      </c>
      <c r="J38" s="28">
        <f>IF(ISERROR(C38/$C$28),0,100*C38/$C$28)</f>
        <v>10.576923076923077</v>
      </c>
      <c r="K38" s="28">
        <f>IF(ISERROR(D38/$D$28),0,100*D38/$D$28)</f>
        <v>4.0850587576944593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104</v>
      </c>
      <c r="D40" s="16">
        <v>714.80000000000007</v>
      </c>
      <c r="E40" s="42">
        <f>IF(ISERROR(D40/C40),,D40/C40)</f>
        <v>6.8730769230769235</v>
      </c>
      <c r="F40" s="42">
        <f>IF(ISERROR(C40/$B$3),0,C40/$B$3)</f>
        <v>7.4285714285714288</v>
      </c>
      <c r="G40" s="42">
        <f>IF(ISERROR(D40/$B$3),0,D40/$B$3)</f>
        <v>51.057142857142864</v>
      </c>
      <c r="H40" s="42">
        <f>IF(ISERROR(C40/$C$6),0,100*C40/$C$6)</f>
        <v>27.659574468085108</v>
      </c>
      <c r="I40" s="42">
        <f>IF(ISERROR(D40/$D$6),0,100*D40/$D$6)</f>
        <v>24.571173215083704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10</v>
      </c>
      <c r="D41" s="13">
        <v>101</v>
      </c>
      <c r="E41" s="28">
        <f>IF(ISERROR(D41/C41),,D41/C41)</f>
        <v>10.1</v>
      </c>
      <c r="F41" s="28">
        <f>IF(ISERROR(C41/$B$3),0,C41/$B$3)</f>
        <v>0.7142857142857143</v>
      </c>
      <c r="G41" s="28">
        <f>IF(ISERROR(D41/$B$3),0,D41/$B$3)</f>
        <v>7.2142857142857144</v>
      </c>
      <c r="H41" s="28">
        <f>IF(ISERROR(C41/$C$6),0,100*C41/$C$6)</f>
        <v>2.6595744680851063</v>
      </c>
      <c r="I41" s="28">
        <f>IF(ISERROR(D41/$D$6),0,100*D41/$D$6)</f>
        <v>3.4718641504245302</v>
      </c>
      <c r="J41" s="28">
        <f>IF(ISERROR(C41/$C$40),0,100*C41/$C$40)</f>
        <v>9.615384615384615</v>
      </c>
      <c r="K41" s="28">
        <f>IF(ISERROR(D41/$D$40),0,100*D41/$D$40)</f>
        <v>14.12982652490207</v>
      </c>
    </row>
    <row r="42" spans="1:15" x14ac:dyDescent="0.2">
      <c r="A42" s="6" t="s">
        <v>68</v>
      </c>
      <c r="B42" s="5">
        <v>320</v>
      </c>
      <c r="C42" s="38">
        <v>15</v>
      </c>
      <c r="D42" s="13">
        <v>136.29999999999998</v>
      </c>
      <c r="E42" s="28">
        <f>IF(ISERROR(D42/C42),,D42/C42)</f>
        <v>9.086666666666666</v>
      </c>
      <c r="F42" s="28">
        <f>IF(ISERROR(C42/$B$3),0,C42/$B$3)</f>
        <v>1.0714285714285714</v>
      </c>
      <c r="G42" s="28">
        <f>IF(ISERROR(D42/$B$3),0,D42/$B$3)</f>
        <v>9.735714285714284</v>
      </c>
      <c r="H42" s="28">
        <f>IF(ISERROR(C42/$C$6),0,100*C42/$C$6)</f>
        <v>3.9893617021276597</v>
      </c>
      <c r="I42" s="28">
        <f>IF(ISERROR(D42/$D$6),0,100*D42/$D$6)</f>
        <v>4.6852978584441916</v>
      </c>
      <c r="J42" s="28">
        <f>IF(ISERROR(C42/$C$40),0,100*C42/$C$40)</f>
        <v>14.423076923076923</v>
      </c>
      <c r="K42" s="28">
        <f>IF(ISERROR(D42/$D$40),0,100*D42/$D$40)</f>
        <v>19.068270844991602</v>
      </c>
    </row>
    <row r="43" spans="1:15" x14ac:dyDescent="0.2">
      <c r="A43" s="6" t="s">
        <v>69</v>
      </c>
      <c r="B43" s="5">
        <v>330</v>
      </c>
      <c r="C43" s="38">
        <v>3</v>
      </c>
      <c r="D43" s="13">
        <v>32</v>
      </c>
      <c r="E43" s="28">
        <f>IF(ISERROR(D43/C43),,D43/C43)</f>
        <v>10.666666666666666</v>
      </c>
      <c r="F43" s="28">
        <f>IF(ISERROR(C43/$B$3),0,C43/$B$3)</f>
        <v>0.21428571428571427</v>
      </c>
      <c r="G43" s="28">
        <f>IF(ISERROR(D43/$B$3),0,D43/$B$3)</f>
        <v>2.2857142857142856</v>
      </c>
      <c r="H43" s="28">
        <f>IF(ISERROR(C43/$C$6),0,100*C43/$C$6)</f>
        <v>0.7978723404255319</v>
      </c>
      <c r="I43" s="28">
        <f>IF(ISERROR(D43/$D$6),0,100*D43/$D$6)</f>
        <v>1.0999965625107422</v>
      </c>
      <c r="J43" s="28">
        <f>IF(ISERROR(C43/$C$40),0,100*C43/$C$40)</f>
        <v>2.8846153846153846</v>
      </c>
      <c r="K43" s="28">
        <f>IF(ISERROR(D43/$D$40),0,100*D43/$D$40)</f>
        <v>4.4767767207610518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8</v>
      </c>
      <c r="D44" s="13">
        <v>39.700000000000003</v>
      </c>
      <c r="E44" s="28">
        <f>IF(ISERROR(D44/C44),,D44/C44)</f>
        <v>4.9625000000000004</v>
      </c>
      <c r="F44" s="28">
        <f>IF(ISERROR(C44/$B$3),0,C44/$B$3)</f>
        <v>0.5714285714285714</v>
      </c>
      <c r="G44" s="28">
        <f>IF(ISERROR(D44/$B$3),0,D44/$B$3)</f>
        <v>2.8357142857142859</v>
      </c>
      <c r="H44" s="28">
        <f>IF(ISERROR(C44/$C$6),0,100*C44/$C$6)</f>
        <v>2.1276595744680851</v>
      </c>
      <c r="I44" s="28">
        <f>IF(ISERROR(D44/$D$6),0,100*D44/$D$6)</f>
        <v>1.3646832353648897</v>
      </c>
      <c r="J44" s="28">
        <f>IF(ISERROR(C44/$C$40),0,100*C44/$C$40)</f>
        <v>7.6923076923076925</v>
      </c>
      <c r="K44" s="28">
        <f>IF(ISERROR(D44/$D$40),0,100*D44/$D$40)</f>
        <v>5.5540011191941803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7</v>
      </c>
      <c r="D45" s="13">
        <v>23.8</v>
      </c>
      <c r="E45" s="28">
        <f>IF(ISERROR(D45/C45),,D45/C45)</f>
        <v>3.4</v>
      </c>
      <c r="F45" s="28">
        <f>IF(ISERROR(C45/$B$3),0,C45/$B$3)</f>
        <v>0.5</v>
      </c>
      <c r="G45" s="28">
        <f>IF(ISERROR(D45/$B$3),0,D45/$B$3)</f>
        <v>1.7</v>
      </c>
      <c r="H45" s="28">
        <f>IF(ISERROR(C45/$C$6),0,100*C45/$C$6)</f>
        <v>1.8617021276595744</v>
      </c>
      <c r="I45" s="28">
        <f>IF(ISERROR(D45/$D$6),0,100*D45/$D$6)</f>
        <v>0.8181224433673645</v>
      </c>
      <c r="J45" s="28">
        <f>IF(ISERROR(C45/$C$40),0,100*C45/$C$40)</f>
        <v>6.7307692307692308</v>
      </c>
      <c r="K45" s="28">
        <f>IF(ISERROR(D45/$D$40),0,100*D45/$D$40)</f>
        <v>3.3296026860660319</v>
      </c>
    </row>
    <row r="46" spans="1:15" x14ac:dyDescent="0.2">
      <c r="A46" s="6" t="s">
        <v>72</v>
      </c>
      <c r="B46" s="5">
        <v>360</v>
      </c>
      <c r="C46" s="38">
        <v>7</v>
      </c>
      <c r="D46" s="13">
        <v>43</v>
      </c>
      <c r="E46" s="28">
        <f>IF(ISERROR(D46/C46),,D46/C46)</f>
        <v>6.1428571428571432</v>
      </c>
      <c r="F46" s="28">
        <f>IF(ISERROR(C46/$B$3),0,C46/$B$3)</f>
        <v>0.5</v>
      </c>
      <c r="G46" s="28">
        <f>IF(ISERROR(D46/$B$3),0,D46/$B$3)</f>
        <v>3.0714285714285716</v>
      </c>
      <c r="H46" s="28">
        <f>IF(ISERROR(C46/$C$6),0,100*C46/$C$6)</f>
        <v>1.8617021276595744</v>
      </c>
      <c r="I46" s="28">
        <f>IF(ISERROR(D46/$D$6),0,100*D46/$D$6)</f>
        <v>1.4781203808738099</v>
      </c>
      <c r="J46" s="28">
        <f>IF(ISERROR(C46/$C$40),0,100*C46/$C$40)</f>
        <v>6.7307692307692308</v>
      </c>
      <c r="K46" s="28">
        <f>IF(ISERROR(D46/$D$40),0,100*D46/$D$40)</f>
        <v>6.0156687185226634</v>
      </c>
    </row>
    <row r="47" spans="1:15" x14ac:dyDescent="0.2">
      <c r="A47" s="6" t="s">
        <v>73</v>
      </c>
      <c r="B47" s="5">
        <v>370</v>
      </c>
      <c r="C47" s="38">
        <v>4</v>
      </c>
      <c r="D47" s="13">
        <v>36.4</v>
      </c>
      <c r="E47" s="28">
        <f>IF(ISERROR(D47/C47),,D47/C47)</f>
        <v>9.1</v>
      </c>
      <c r="F47" s="28">
        <f>IF(ISERROR(C47/$B$3),0,C47/$B$3)</f>
        <v>0.2857142857142857</v>
      </c>
      <c r="G47" s="28">
        <f>IF(ISERROR(D47/$B$3),0,D47/$B$3)</f>
        <v>2.6</v>
      </c>
      <c r="H47" s="28">
        <f>IF(ISERROR(C47/$C$6),0,100*C47/$C$6)</f>
        <v>1.0638297872340425</v>
      </c>
      <c r="I47" s="28">
        <f>IF(ISERROR(D47/$D$6),0,100*D47/$D$6)</f>
        <v>1.2512460898559692</v>
      </c>
      <c r="J47" s="28">
        <f>IF(ISERROR(C47/$C$40),0,100*C47/$C$40)</f>
        <v>3.8461538461538463</v>
      </c>
      <c r="K47" s="28">
        <f>IF(ISERROR(D47/$D$40),0,100*D47/$D$40)</f>
        <v>5.0923335198656963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3</v>
      </c>
      <c r="D48" s="13">
        <v>33.6</v>
      </c>
      <c r="E48" s="28">
        <f>IF(ISERROR(D48/C48),,D48/C48)</f>
        <v>11.200000000000001</v>
      </c>
      <c r="F48" s="28">
        <f>IF(ISERROR(C48/$B$3),0,C48/$B$3)</f>
        <v>0.21428571428571427</v>
      </c>
      <c r="G48" s="28">
        <f>IF(ISERROR(D48/$B$3),0,D48/$B$3)</f>
        <v>2.4</v>
      </c>
      <c r="H48" s="28">
        <f>IF(ISERROR(C48/$C$6),0,100*C48/$C$6)</f>
        <v>0.7978723404255319</v>
      </c>
      <c r="I48" s="28">
        <f>IF(ISERROR(D48/$D$6),0,100*D48/$D$6)</f>
        <v>1.1549963906362792</v>
      </c>
      <c r="J48" s="28">
        <f>IF(ISERROR(C48/$C$40),0,100*C48/$C$40)</f>
        <v>2.8846153846153846</v>
      </c>
      <c r="K48" s="28">
        <f>IF(ISERROR(D48/$D$40),0,100*D48/$D$40)</f>
        <v>4.7006155567991046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50</v>
      </c>
      <c r="D51" s="13">
        <v>302.60000000000002</v>
      </c>
      <c r="E51" s="28">
        <f>IF(ISERROR(D51/C51),,D51/C51)</f>
        <v>6.0520000000000005</v>
      </c>
      <c r="F51" s="28">
        <f>IF(ISERROR(C51/$B$3),0,C51/$B$3)</f>
        <v>3.5714285714285716</v>
      </c>
      <c r="G51" s="28">
        <f>IF(ISERROR(D51/$B$3),0,D51/$B$3)</f>
        <v>21.614285714285717</v>
      </c>
      <c r="H51" s="28">
        <f>IF(ISERROR(C51/$C$6),0,100*C51/$C$6)</f>
        <v>13.297872340425531</v>
      </c>
      <c r="I51" s="28">
        <f>IF(ISERROR(D51/$D$6),0,100*D51/$D$6)</f>
        <v>10.401842494242207</v>
      </c>
      <c r="J51" s="28">
        <f>IF(ISERROR(C51/$C$40),0,100*C51/$C$40)</f>
        <v>48.07692307692308</v>
      </c>
      <c r="K51" s="28">
        <f>IF(ISERROR(D51/$D$40),0,100*D51/$D$40)</f>
        <v>42.333519865696701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76.5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43</v>
      </c>
      <c r="D59" s="20">
        <v>44</v>
      </c>
      <c r="E59" s="16">
        <f>(C59+D59)/2</f>
        <v>43.5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35</v>
      </c>
      <c r="D60" s="17">
        <v>38</v>
      </c>
      <c r="E60" s="16">
        <f>(C60+D60)/2</f>
        <v>36.5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14</v>
      </c>
      <c r="D62" s="14">
        <v>15</v>
      </c>
      <c r="E62" s="13">
        <f>(C62+D62)/2</f>
        <v>14.5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0</v>
      </c>
      <c r="E65" s="13">
        <f>(C65+D65)/2</f>
        <v>1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11</v>
      </c>
      <c r="D66" s="14">
        <v>12</v>
      </c>
      <c r="E66" s="13">
        <f>(C66+D66)/2</f>
        <v>11.5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8</v>
      </c>
      <c r="D68" s="17">
        <v>6</v>
      </c>
      <c r="E68" s="16">
        <f>(C68+D68)/2</f>
        <v>7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4</v>
      </c>
      <c r="D70" s="14">
        <v>4</v>
      </c>
      <c r="E70" s="13">
        <f>(C70+D70)/2</f>
        <v>4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4</v>
      </c>
      <c r="D74" s="14">
        <v>2</v>
      </c>
      <c r="E74" s="13">
        <f>(C74+D74)/2</f>
        <v>3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7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4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126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36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1030</v>
      </c>
      <c r="D6" s="59">
        <v>7049.5999999999985</v>
      </c>
      <c r="E6" s="42">
        <f>IF(ISERROR(D6/C6),,D6/C6)</f>
        <v>6.8442718446601924</v>
      </c>
      <c r="F6" s="42">
        <f>IF(ISERROR(C6/$B$3),0,C6/$B$3)</f>
        <v>28.611111111111111</v>
      </c>
      <c r="G6" s="42">
        <f>IF(ISERROR(D6/$B$3),0,D6/$B$3)</f>
        <v>195.82222222222219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278</v>
      </c>
      <c r="D7" s="16">
        <v>1423.1</v>
      </c>
      <c r="E7" s="42">
        <f>IF(ISERROR(D7/C7),,D7/C7)</f>
        <v>5.1190647482014384</v>
      </c>
      <c r="F7" s="42">
        <f>IF(ISERROR(C7/$B$3),0,C7/$B$3)</f>
        <v>7.7222222222222223</v>
      </c>
      <c r="G7" s="42">
        <f>IF(ISERROR(D7/$B$3),0,D7/$B$3)</f>
        <v>39.530555555555551</v>
      </c>
      <c r="H7" s="42">
        <f>IF(ISERROR(C7/$C$6),0,100*C7/$C$6)</f>
        <v>26.990291262135923</v>
      </c>
      <c r="I7" s="42">
        <f>IF(ISERROR(D7/$D$6),0,100*D7/$D$6)</f>
        <v>20.186960962324108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220</v>
      </c>
      <c r="D8" s="13">
        <v>1124.0999999999999</v>
      </c>
      <c r="E8" s="28">
        <f>IF(ISERROR(D8/C8),,D8/C8)</f>
        <v>5.1095454545454544</v>
      </c>
      <c r="F8" s="28">
        <f>IF(ISERROR(C8/$B$3),0,C8/$B$3)</f>
        <v>6.1111111111111107</v>
      </c>
      <c r="G8" s="28">
        <f>IF(ISERROR(D8/$B$3),0,D8/$B$3)</f>
        <v>31.224999999999998</v>
      </c>
      <c r="H8" s="28">
        <f>IF(ISERROR(C8/$C$6),0,100*C8/$C$6)</f>
        <v>21.359223300970875</v>
      </c>
      <c r="I8" s="28">
        <f>IF(ISERROR(D8/$D$6),0,100*D8/$D$6)</f>
        <v>15.945585565138449</v>
      </c>
      <c r="J8" s="28">
        <f>IF(ISERROR(C8/$C$7),0,100*C8/$C$7)</f>
        <v>79.136690647482013</v>
      </c>
      <c r="K8" s="28">
        <f>IF(ISERROR(D8/$D$7),0,100*D8/$D$7)</f>
        <v>78.989529899515134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31</v>
      </c>
      <c r="D9" s="13">
        <v>184</v>
      </c>
      <c r="E9" s="28">
        <f>IF(ISERROR(D9/C9),,D9/C9)</f>
        <v>5.935483870967742</v>
      </c>
      <c r="F9" s="28">
        <f>IF(ISERROR(C9/$B$3),0,C9/$B$3)</f>
        <v>0.86111111111111116</v>
      </c>
      <c r="G9" s="28">
        <f>IF(ISERROR(D9/$B$3),0,D9/$B$3)</f>
        <v>5.1111111111111107</v>
      </c>
      <c r="H9" s="28">
        <f>IF(ISERROR(C9/$C$6),0,100*C9/$C$6)</f>
        <v>3.0097087378640777</v>
      </c>
      <c r="I9" s="28">
        <f>IF(ISERROR(D9/$D$6),0,100*D9/$D$6)</f>
        <v>2.6100771674988659</v>
      </c>
      <c r="J9" s="28">
        <f>IF(ISERROR(C9/$C$7),0,100*C9/$C$7)</f>
        <v>11.151079136690647</v>
      </c>
      <c r="K9" s="28">
        <f>IF(ISERROR(D9/$D$7),0,100*D9/$D$7)</f>
        <v>12.929520061836836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5</v>
      </c>
      <c r="D10" s="13">
        <v>18.7</v>
      </c>
      <c r="E10" s="28">
        <f>IF(ISERROR(D10/C10),,D10/C10)</f>
        <v>3.7399999999999998</v>
      </c>
      <c r="F10" s="28">
        <f>IF(ISERROR(C10/$B$3),0,C10/$B$3)</f>
        <v>0.1388888888888889</v>
      </c>
      <c r="G10" s="28">
        <f>IF(ISERROR(D10/$B$3),0,D10/$B$3)</f>
        <v>0.51944444444444438</v>
      </c>
      <c r="H10" s="28">
        <f>IF(ISERROR(C10/$C$6),0,100*C10/$C$6)</f>
        <v>0.4854368932038835</v>
      </c>
      <c r="I10" s="28">
        <f>IF(ISERROR(D10/$D$6),0,100*D10/$D$6)</f>
        <v>0.26526327734906952</v>
      </c>
      <c r="J10" s="28">
        <f>IF(ISERROR(C10/$C$7),0,100*C10/$C$7)</f>
        <v>1.7985611510791366</v>
      </c>
      <c r="K10" s="28">
        <f>IF(ISERROR(D10/$D$7),0,100*D10/$D$7)</f>
        <v>1.3140327454149392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22</v>
      </c>
      <c r="D11" s="13">
        <v>96.3</v>
      </c>
      <c r="E11" s="28">
        <f>IF(ISERROR(D11/C11),,D11/C11)</f>
        <v>4.377272727272727</v>
      </c>
      <c r="F11" s="28">
        <f>IF(ISERROR(C11/$B$3),0,C11/$B$3)</f>
        <v>0.61111111111111116</v>
      </c>
      <c r="G11" s="28">
        <f>IF(ISERROR(D11/$B$3),0,D11/$B$3)</f>
        <v>2.6749999999999998</v>
      </c>
      <c r="H11" s="28">
        <f>IF(ISERROR(C11/$C$6),0,100*C11/$C$6)</f>
        <v>2.1359223300970873</v>
      </c>
      <c r="I11" s="28">
        <f>IF(ISERROR(D11/$D$6),0,100*D11/$D$6)</f>
        <v>1.3660349523377215</v>
      </c>
      <c r="J11" s="28">
        <f>IF(ISERROR(C11/$C$7),0,100*C11/$C$7)</f>
        <v>7.9136690647482011</v>
      </c>
      <c r="K11" s="28">
        <f>IF(ISERROR(D11/$D$7),0,100*D11/$D$7)</f>
        <v>6.7669172932330834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79</v>
      </c>
      <c r="D13" s="16">
        <v>537.6</v>
      </c>
      <c r="E13" s="42">
        <f>IF(ISERROR(D13/C13),,D13/C13)</f>
        <v>6.8050632911392404</v>
      </c>
      <c r="F13" s="42">
        <f>IF(ISERROR(C13/$B$3),0,C13/$B$3)</f>
        <v>2.1944444444444446</v>
      </c>
      <c r="G13" s="42">
        <f>IF(ISERROR(D13/$B$3),0,D13/$B$3)</f>
        <v>14.933333333333334</v>
      </c>
      <c r="H13" s="42">
        <f>IF(ISERROR(C13/$C$6),0,100*C13/$C$6)</f>
        <v>7.6699029126213594</v>
      </c>
      <c r="I13" s="42">
        <f>IF(ISERROR(D13/$D$6),0,100*D13/$D$6)</f>
        <v>7.6259645937358167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79</v>
      </c>
      <c r="D14" s="13">
        <v>537.6</v>
      </c>
      <c r="E14" s="28">
        <f>IF(ISERROR(D14/C14),,D14/C14)</f>
        <v>6.8050632911392404</v>
      </c>
      <c r="F14" s="28">
        <f>IF(ISERROR(C14/$B$3),0,C14/$B$3)</f>
        <v>2.1944444444444446</v>
      </c>
      <c r="G14" s="28">
        <f>IF(ISERROR(D14/$B$3),0,D14/$B$3)</f>
        <v>14.933333333333334</v>
      </c>
      <c r="H14" s="28">
        <f>IF(ISERROR(C14/$C$6),0,100*C14/$C$6)</f>
        <v>7.6699029126213594</v>
      </c>
      <c r="I14" s="28">
        <f>IF(ISERROR(D14/$D$6),0,100*D14/$D$6)</f>
        <v>7.6259645937358167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672</v>
      </c>
      <c r="D16" s="16">
        <v>5086.9000000000005</v>
      </c>
      <c r="E16" s="42">
        <f>IF(ISERROR(D16/C16),,D16/C16)</f>
        <v>7.5697916666666671</v>
      </c>
      <c r="F16" s="42">
        <f>IF(ISERROR(C16/$B$3),0,C16/$B$3)</f>
        <v>18.666666666666668</v>
      </c>
      <c r="G16" s="42">
        <f>IF(ISERROR(D16/$B$3),0,D16/$B$3)</f>
        <v>141.30277777777781</v>
      </c>
      <c r="H16" s="42">
        <f>IF(ISERROR(C16/$C$6),0,100*C16/$C$6)</f>
        <v>65.242718446601941</v>
      </c>
      <c r="I16" s="42">
        <f>IF(ISERROR(D16/$D$6),0,100*D16/$D$6)</f>
        <v>72.158704039945547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115</v>
      </c>
      <c r="D17" s="13">
        <v>805.6</v>
      </c>
      <c r="E17" s="28">
        <f>IF(ISERROR(D17/C17),,D17/C17)</f>
        <v>7.0052173913043481</v>
      </c>
      <c r="F17" s="28">
        <f>IF(ISERROR(C17/$B$3),0,C17/$B$3)</f>
        <v>3.1944444444444446</v>
      </c>
      <c r="G17" s="28">
        <f>IF(ISERROR(D17/$B$3),0,D17/$B$3)</f>
        <v>22.37777777777778</v>
      </c>
      <c r="H17" s="28">
        <f>IF(ISERROR(C17/$C$6),0,100*C17/$C$6)</f>
        <v>11.16504854368932</v>
      </c>
      <c r="I17" s="28">
        <f>IF(ISERROR(D17/$D$6),0,100*D17/$D$6)</f>
        <v>11.427598729005904</v>
      </c>
      <c r="J17" s="28">
        <f>IF(ISERROR(C17/$C$16),0,100*C17/$C$16)</f>
        <v>17.113095238095237</v>
      </c>
      <c r="K17" s="28">
        <f>IF(ISERROR(D17/$D$16),0,100*D17/$D$16)</f>
        <v>15.836757160549645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7</v>
      </c>
      <c r="D18" s="13">
        <v>64.3</v>
      </c>
      <c r="E18" s="28">
        <f>IF(ISERROR(D18/C18),,D18/C18)</f>
        <v>9.1857142857142851</v>
      </c>
      <c r="F18" s="28">
        <f>IF(ISERROR(C18/$B$3),0,C18/$B$3)</f>
        <v>0.19444444444444445</v>
      </c>
      <c r="G18" s="28">
        <f>IF(ISERROR(D18/$B$3),0,D18/$B$3)</f>
        <v>1.786111111111111</v>
      </c>
      <c r="H18" s="28">
        <f>IF(ISERROR(C18/$C$6),0,100*C18/$C$6)</f>
        <v>0.67961165048543692</v>
      </c>
      <c r="I18" s="28">
        <f>IF(ISERROR(D18/$D$6),0,100*D18/$D$6)</f>
        <v>0.91210848842487535</v>
      </c>
      <c r="J18" s="28">
        <f>IF(ISERROR(C18/$C$16),0,100*C18/$C$16)</f>
        <v>1.0416666666666667</v>
      </c>
      <c r="K18" s="28">
        <f>IF(ISERROR(D18/$D$16),0,100*D18/$D$16)</f>
        <v>1.2640311388075252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464</v>
      </c>
      <c r="D19" s="13">
        <v>4075.5</v>
      </c>
      <c r="E19" s="28">
        <f>IF(ISERROR(D19/C19),,D19/C19)</f>
        <v>8.7834051724137936</v>
      </c>
      <c r="F19" s="28">
        <f>IF(ISERROR(C19/$B$3),0,C19/$B$3)</f>
        <v>12.888888888888889</v>
      </c>
      <c r="G19" s="28">
        <f>IF(ISERROR(D19/$B$3),0,D19/$B$3)</f>
        <v>113.20833333333333</v>
      </c>
      <c r="H19" s="28">
        <f>IF(ISERROR(C19/$C$6),0,100*C19/$C$6)</f>
        <v>45.04854368932039</v>
      </c>
      <c r="I19" s="28">
        <f>IF(ISERROR(D19/$D$6),0,100*D19/$D$6)</f>
        <v>57.811790739900147</v>
      </c>
      <c r="J19" s="28">
        <f>IF(ISERROR(C19/$C$16),0,100*C19/$C$16)</f>
        <v>69.047619047619051</v>
      </c>
      <c r="K19" s="28">
        <f>IF(ISERROR(D19/$D$16),0,100*D19/$D$16)</f>
        <v>80.117556861742898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266</v>
      </c>
      <c r="D20" s="13">
        <v>2890.7</v>
      </c>
      <c r="E20" s="28">
        <f>IF(ISERROR(D20/C20),,D20/C20)</f>
        <v>10.867293233082705</v>
      </c>
      <c r="F20" s="28">
        <f>IF(ISERROR(C20/$B$3),0,C20/$B$3)</f>
        <v>7.3888888888888893</v>
      </c>
      <c r="G20" s="28">
        <f>IF(ISERROR(D20/$B$3),0,D20/$B$3)</f>
        <v>80.297222222222217</v>
      </c>
      <c r="H20" s="28">
        <f>IF(ISERROR(C20/$C$6),0,100*C20/$C$6)</f>
        <v>25.825242718446603</v>
      </c>
      <c r="I20" s="28">
        <f>IF(ISERROR(D20/$D$6),0,100*D20/$D$6)</f>
        <v>41.005163413527015</v>
      </c>
      <c r="J20" s="28">
        <f>IF(ISERROR(C20/$C$16),0,100*C20/$C$16)</f>
        <v>39.583333333333336</v>
      </c>
      <c r="K20" s="28">
        <f>IF(ISERROR(D20/$D$16),0,100*D20/$D$16)</f>
        <v>56.826357899703154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6</v>
      </c>
      <c r="D21" s="13">
        <v>11</v>
      </c>
      <c r="E21" s="28">
        <f>IF(ISERROR(D21/C21),,D21/C21)</f>
        <v>1.8333333333333333</v>
      </c>
      <c r="F21" s="28">
        <f>IF(ISERROR(C21/$B$3),0,C21/$B$3)</f>
        <v>0.16666666666666666</v>
      </c>
      <c r="G21" s="28">
        <f>IF(ISERROR(D21/$B$3),0,D21/$B$3)</f>
        <v>0.30555555555555558</v>
      </c>
      <c r="H21" s="28">
        <f>IF(ISERROR(C21/$C$6),0,100*C21/$C$6)</f>
        <v>0.58252427184466016</v>
      </c>
      <c r="I21" s="28">
        <f>IF(ISERROR(D21/$D$6),0,100*D21/$D$6)</f>
        <v>0.15603722197004088</v>
      </c>
      <c r="J21" s="28">
        <f>IF(ISERROR(C21/$C$16),0,100*C21/$C$16)</f>
        <v>0.8928571428571429</v>
      </c>
      <c r="K21" s="28">
        <f>IF(ISERROR(D21/$D$16),0,100*D21/$D$16)</f>
        <v>0.21624171892508204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80</v>
      </c>
      <c r="D22" s="13">
        <v>130.5</v>
      </c>
      <c r="E22" s="28">
        <f>IF(ISERROR(D22/C22),,D22/C22)</f>
        <v>1.6312500000000001</v>
      </c>
      <c r="F22" s="28">
        <f>IF(ISERROR(C22/$B$3),0,C22/$B$3)</f>
        <v>2.2222222222222223</v>
      </c>
      <c r="G22" s="28">
        <f>IF(ISERROR(D22/$B$3),0,D22/$B$3)</f>
        <v>3.625</v>
      </c>
      <c r="H22" s="28">
        <f>IF(ISERROR(C22/$C$6),0,100*C22/$C$6)</f>
        <v>7.766990291262136</v>
      </c>
      <c r="I22" s="28">
        <f>IF(ISERROR(D22/$D$6),0,100*D22/$D$6)</f>
        <v>1.851168860644576</v>
      </c>
      <c r="J22" s="28">
        <f>IF(ISERROR(C22/$C$16),0,100*C22/$C$16)</f>
        <v>11.904761904761905</v>
      </c>
      <c r="K22" s="28">
        <f>IF(ISERROR(D22/$D$16),0,100*D22/$D$16)</f>
        <v>2.5654131199748371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</v>
      </c>
      <c r="D23" s="16">
        <v>2</v>
      </c>
      <c r="E23" s="42">
        <f>IF(ISERROR(D23/C23),,D23/C23)</f>
        <v>2</v>
      </c>
      <c r="F23" s="42">
        <f>IF(ISERROR(C23/$B$3),0,C23/$B$3)</f>
        <v>2.7777777777777776E-2</v>
      </c>
      <c r="G23" s="42">
        <f>IF(ISERROR(D23/$B$3),0,D23/$B$3)</f>
        <v>5.5555555555555552E-2</v>
      </c>
      <c r="H23" s="42">
        <f>IF(ISERROR(C23/$C$6),0,100*C23/$C$6)</f>
        <v>9.7087378640776698E-2</v>
      </c>
      <c r="I23" s="42">
        <f>IF(ISERROR(D23/$D$6),0,100*D23/$D$6)</f>
        <v>2.8370403994552887E-2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</v>
      </c>
      <c r="D25" s="13">
        <v>2</v>
      </c>
      <c r="E25" s="28">
        <f>IF(ISERROR(D25/C25),,D25/C25)</f>
        <v>2</v>
      </c>
      <c r="F25" s="28">
        <f>IF(ISERROR(C25/$B$3),0,C25/$B$3)</f>
        <v>2.7777777777777776E-2</v>
      </c>
      <c r="G25" s="28">
        <f>IF(ISERROR(D25/$B$3),0,D25/$B$3)</f>
        <v>5.5555555555555552E-2</v>
      </c>
      <c r="H25" s="28">
        <f>IF(ISERROR(C25/$C$6),0,100*C25/$C$6)</f>
        <v>9.7087378640776698E-2</v>
      </c>
      <c r="I25" s="28">
        <f>IF(ISERROR(D25/$D$6),0,100*D25/$D$6)</f>
        <v>2.8370403994552887E-2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5</v>
      </c>
      <c r="D26" s="16">
        <v>9.8000000000000007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278</v>
      </c>
      <c r="D28" s="16">
        <v>1423.1</v>
      </c>
      <c r="E28" s="42">
        <f>IF(ISERROR(D28/C28),,D28/C28)</f>
        <v>5.1190647482014384</v>
      </c>
      <c r="F28" s="42">
        <f>IF(ISERROR(C28/$B$3),0,C28/$B$3)</f>
        <v>7.7222222222222223</v>
      </c>
      <c r="G28" s="42">
        <f>IF(ISERROR(D28/$B$3),0,D28/$B$3)</f>
        <v>39.530555555555551</v>
      </c>
      <c r="H28" s="42">
        <f>IF(ISERROR(C28/$C$6),0,100*C28/$C$6)</f>
        <v>26.990291262135923</v>
      </c>
      <c r="I28" s="42">
        <f>IF(ISERROR(D28/$D$6),0,100*D28/$D$6)</f>
        <v>20.186960962324108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4</v>
      </c>
      <c r="D29" s="13">
        <v>80</v>
      </c>
      <c r="E29" s="28">
        <f>IF(ISERROR(D29/C29),,D29/C29)</f>
        <v>20</v>
      </c>
      <c r="F29" s="28">
        <f>IF(ISERROR(C29/$B$3),0,C29/$B$3)</f>
        <v>0.1111111111111111</v>
      </c>
      <c r="G29" s="28">
        <f>IF(ISERROR(D29/$B$3),0,D29/$B$3)</f>
        <v>2.2222222222222223</v>
      </c>
      <c r="H29" s="28">
        <f>IF(ISERROR(C29/$C$6),0,100*C29/$C$6)</f>
        <v>0.38834951456310679</v>
      </c>
      <c r="I29" s="28">
        <f>IF(ISERROR(D29/$D$6),0,100*D29/$D$6)</f>
        <v>1.1348161597821156</v>
      </c>
      <c r="J29" s="28">
        <f>IF(ISERROR(C29/$C$28),0,100*C29/$C$28)</f>
        <v>1.4388489208633093</v>
      </c>
      <c r="K29" s="28">
        <f>IF(ISERROR(D29/$D$28),0,100*D29/$D$28)</f>
        <v>5.6215304616681898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10</v>
      </c>
      <c r="D30" s="13">
        <v>61.7</v>
      </c>
      <c r="E30" s="28">
        <f>IF(ISERROR(D30/C30),,D30/C30)</f>
        <v>6.17</v>
      </c>
      <c r="F30" s="28">
        <f>IF(ISERROR(C30/$B$3),0,C30/$B$3)</f>
        <v>0.27777777777777779</v>
      </c>
      <c r="G30" s="28">
        <f>IF(ISERROR(D30/$B$3),0,D30/$B$3)</f>
        <v>1.713888888888889</v>
      </c>
      <c r="H30" s="28">
        <f>IF(ISERROR(C30/$C$6),0,100*C30/$C$6)</f>
        <v>0.970873786407767</v>
      </c>
      <c r="I30" s="28">
        <f>IF(ISERROR(D30/$D$6),0,100*D30/$D$6)</f>
        <v>0.87522696323195659</v>
      </c>
      <c r="J30" s="28">
        <f>IF(ISERROR(C30/$C$28),0,100*C30/$C$28)</f>
        <v>3.5971223021582732</v>
      </c>
      <c r="K30" s="28">
        <f>IF(ISERROR(D30/$D$28),0,100*D30/$D$28)</f>
        <v>4.3356053685615912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4</v>
      </c>
      <c r="D31" s="13">
        <v>15.2</v>
      </c>
      <c r="E31" s="28">
        <f>IF(ISERROR(D31/C31),,D31/C31)</f>
        <v>3.8</v>
      </c>
      <c r="F31" s="28">
        <f>IF(ISERROR(C31/$B$3),0,C31/$B$3)</f>
        <v>0.1111111111111111</v>
      </c>
      <c r="G31" s="28">
        <f>IF(ISERROR(D31/$B$3),0,D31/$B$3)</f>
        <v>0.42222222222222222</v>
      </c>
      <c r="H31" s="28">
        <f>IF(ISERROR(C31/$C$6),0,100*C31/$C$6)</f>
        <v>0.38834951456310679</v>
      </c>
      <c r="I31" s="28">
        <f>IF(ISERROR(D31/$D$6),0,100*D31/$D$6)</f>
        <v>0.21561507035860195</v>
      </c>
      <c r="J31" s="28">
        <f>IF(ISERROR(C31/$C$28),0,100*C31/$C$28)</f>
        <v>1.4388489208633093</v>
      </c>
      <c r="K31" s="28">
        <f>IF(ISERROR(D31/$D$28),0,100*D31/$D$28)</f>
        <v>1.0680907877169561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94</v>
      </c>
      <c r="D32" s="13">
        <v>564.6</v>
      </c>
      <c r="E32" s="28">
        <f>IF(ISERROR(D32/C32),,D32/C32)</f>
        <v>6.0063829787234049</v>
      </c>
      <c r="F32" s="28">
        <f>IF(ISERROR(C32/$B$3),0,C32/$B$3)</f>
        <v>2.6111111111111112</v>
      </c>
      <c r="G32" s="28">
        <f>IF(ISERROR(D32/$B$3),0,D32/$B$3)</f>
        <v>15.683333333333334</v>
      </c>
      <c r="H32" s="28">
        <f>IF(ISERROR(C32/$C$6),0,100*C32/$C$6)</f>
        <v>9.1262135922330092</v>
      </c>
      <c r="I32" s="28">
        <f>IF(ISERROR(D32/$D$6),0,100*D32/$D$6)</f>
        <v>8.0089650476622811</v>
      </c>
      <c r="J32" s="28">
        <f>IF(ISERROR(C32/$C$28),0,100*C32/$C$28)</f>
        <v>33.812949640287769</v>
      </c>
      <c r="K32" s="28">
        <f>IF(ISERROR(D32/$D$28),0,100*D32/$D$28)</f>
        <v>39.673951233223249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85</v>
      </c>
      <c r="D33" s="13">
        <v>391.29999999999995</v>
      </c>
      <c r="E33" s="28">
        <f>IF(ISERROR(D33/C33),,D33/C33)</f>
        <v>4.603529411764705</v>
      </c>
      <c r="F33" s="28">
        <f>IF(ISERROR(C33/$B$3),0,C33/$B$3)</f>
        <v>2.3611111111111112</v>
      </c>
      <c r="G33" s="28">
        <f>IF(ISERROR(D33/$B$3),0,D33/$B$3)</f>
        <v>10.869444444444444</v>
      </c>
      <c r="H33" s="28">
        <f>IF(ISERROR(C33/$C$6),0,100*C33/$C$6)</f>
        <v>8.2524271844660202</v>
      </c>
      <c r="I33" s="28">
        <f>IF(ISERROR(D33/$D$6),0,100*D33/$D$6)</f>
        <v>5.5506695415342717</v>
      </c>
      <c r="J33" s="28">
        <f>IF(ISERROR(C33/$C$28),0,100*C33/$C$28)</f>
        <v>30.575539568345324</v>
      </c>
      <c r="K33" s="28">
        <f>IF(ISERROR(D33/$D$28),0,100*D33/$D$28)</f>
        <v>27.496310870634527</v>
      </c>
    </row>
    <row r="34" spans="1:15" x14ac:dyDescent="0.2">
      <c r="A34" s="6" t="s">
        <v>61</v>
      </c>
      <c r="B34" s="48">
        <v>223</v>
      </c>
      <c r="C34" s="38">
        <v>36</v>
      </c>
      <c r="D34" s="13">
        <v>159.1</v>
      </c>
      <c r="E34" s="28">
        <f>IF(ISERROR(D34/C34),,D34/C34)</f>
        <v>4.4194444444444443</v>
      </c>
      <c r="F34" s="28">
        <f>IF(ISERROR(C34/$B$3),0,C34/$B$3)</f>
        <v>1</v>
      </c>
      <c r="G34" s="28">
        <f>IF(ISERROR(D34/$B$3),0,D34/$B$3)</f>
        <v>4.4194444444444443</v>
      </c>
      <c r="H34" s="28">
        <f>IF(ISERROR(C34/$C$6),0,100*C34/$C$6)</f>
        <v>3.4951456310679609</v>
      </c>
      <c r="I34" s="28">
        <f>IF(ISERROR(D34/$D$6),0,100*D34/$D$6)</f>
        <v>2.2568656377666825</v>
      </c>
      <c r="J34" s="28">
        <f>IF(ISERROR(C34/$C$28),0,100*C34/$C$28)</f>
        <v>12.949640287769784</v>
      </c>
      <c r="K34" s="28">
        <f>IF(ISERROR(D34/$D$28),0,100*D34/$D$28)</f>
        <v>11.179818705642612</v>
      </c>
    </row>
    <row r="35" spans="1:15" x14ac:dyDescent="0.2">
      <c r="A35" s="6" t="s">
        <v>62</v>
      </c>
      <c r="B35" s="48">
        <v>224</v>
      </c>
      <c r="C35" s="38">
        <v>16</v>
      </c>
      <c r="D35" s="13">
        <v>74.3</v>
      </c>
      <c r="E35" s="28">
        <f>IF(ISERROR(D35/C35),,D35/C35)</f>
        <v>4.6437499999999998</v>
      </c>
      <c r="F35" s="28">
        <f>IF(ISERROR(C35/$B$3),0,C35/$B$3)</f>
        <v>0.44444444444444442</v>
      </c>
      <c r="G35" s="28">
        <f>IF(ISERROR(D35/$B$3),0,D35/$B$3)</f>
        <v>2.0638888888888887</v>
      </c>
      <c r="H35" s="28">
        <f>IF(ISERROR(C35/$C$6),0,100*C35/$C$6)</f>
        <v>1.5533980582524272</v>
      </c>
      <c r="I35" s="28">
        <f>IF(ISERROR(D35/$D$6),0,100*D35/$D$6)</f>
        <v>1.0539605083976398</v>
      </c>
      <c r="J35" s="28">
        <f>IF(ISERROR(C35/$C$28),0,100*C35/$C$28)</f>
        <v>5.7553956834532372</v>
      </c>
      <c r="K35" s="28">
        <f>IF(ISERROR(D35/$D$28),0,100*D35/$D$28)</f>
        <v>5.220996416274331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2</v>
      </c>
      <c r="D37" s="13">
        <v>5</v>
      </c>
      <c r="E37" s="28">
        <f>IF(ISERROR(D37/C37),,D37/C37)</f>
        <v>2.5</v>
      </c>
      <c r="F37" s="28">
        <f>IF(ISERROR(C37/$B$3),0,C37/$B$3)</f>
        <v>5.5555555555555552E-2</v>
      </c>
      <c r="G37" s="28">
        <f>IF(ISERROR(D37/$B$3),0,D37/$B$3)</f>
        <v>0.1388888888888889</v>
      </c>
      <c r="H37" s="28">
        <f>IF(ISERROR(C37/$C$6),0,100*C37/$C$6)</f>
        <v>0.1941747572815534</v>
      </c>
      <c r="I37" s="28">
        <f>IF(ISERROR(D37/$D$6),0,100*D37/$D$6)</f>
        <v>7.0926009986382224E-2</v>
      </c>
      <c r="J37" s="28">
        <f>IF(ISERROR(C37/$C$28),0,100*C37/$C$28)</f>
        <v>0.71942446043165464</v>
      </c>
      <c r="K37" s="28">
        <f>IF(ISERROR(D37/$D$28),0,100*D37/$D$28)</f>
        <v>0.35134565385426186</v>
      </c>
    </row>
    <row r="38" spans="1:15" x14ac:dyDescent="0.2">
      <c r="A38" s="49" t="s">
        <v>65</v>
      </c>
      <c r="B38" s="48">
        <v>250</v>
      </c>
      <c r="C38" s="38">
        <v>27</v>
      </c>
      <c r="D38" s="13">
        <v>71.900000000000006</v>
      </c>
      <c r="E38" s="28">
        <f>IF(ISERROR(D38/C38),,D38/C38)</f>
        <v>2.662962962962963</v>
      </c>
      <c r="F38" s="28">
        <f>IF(ISERROR(C38/$B$3),0,C38/$B$3)</f>
        <v>0.75</v>
      </c>
      <c r="G38" s="28">
        <f>IF(ISERROR(D38/$B$3),0,D38/$B$3)</f>
        <v>1.9972222222222225</v>
      </c>
      <c r="H38" s="28">
        <f>IF(ISERROR(C38/$C$6),0,100*C38/$C$6)</f>
        <v>2.621359223300971</v>
      </c>
      <c r="I38" s="28">
        <f>IF(ISERROR(D38/$D$6),0,100*D38/$D$6)</f>
        <v>1.0199160236041764</v>
      </c>
      <c r="J38" s="28">
        <f>IF(ISERROR(C38/$C$28),0,100*C38/$C$28)</f>
        <v>9.7122302158273381</v>
      </c>
      <c r="K38" s="28">
        <f>IF(ISERROR(D38/$D$28),0,100*D38/$D$28)</f>
        <v>5.0523505024242858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278</v>
      </c>
      <c r="D40" s="16">
        <v>1423.0999999999997</v>
      </c>
      <c r="E40" s="42">
        <f>IF(ISERROR(D40/C40),,D40/C40)</f>
        <v>5.1190647482014375</v>
      </c>
      <c r="F40" s="42">
        <f>IF(ISERROR(C40/$B$3),0,C40/$B$3)</f>
        <v>7.7222222222222223</v>
      </c>
      <c r="G40" s="42">
        <f>IF(ISERROR(D40/$B$3),0,D40/$B$3)</f>
        <v>39.530555555555544</v>
      </c>
      <c r="H40" s="42">
        <f>IF(ISERROR(C40/$C$6),0,100*C40/$C$6)</f>
        <v>26.990291262135923</v>
      </c>
      <c r="I40" s="42">
        <f>IF(ISERROR(D40/$D$6),0,100*D40/$D$6)</f>
        <v>20.186960962324104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23</v>
      </c>
      <c r="D41" s="13">
        <v>106.4</v>
      </c>
      <c r="E41" s="28">
        <f>IF(ISERROR(D41/C41),,D41/C41)</f>
        <v>4.6260869565217391</v>
      </c>
      <c r="F41" s="28">
        <f>IF(ISERROR(C41/$B$3),0,C41/$B$3)</f>
        <v>0.63888888888888884</v>
      </c>
      <c r="G41" s="28">
        <f>IF(ISERROR(D41/$B$3),0,D41/$B$3)</f>
        <v>2.9555555555555557</v>
      </c>
      <c r="H41" s="28">
        <f>IF(ISERROR(C41/$C$6),0,100*C41/$C$6)</f>
        <v>2.233009708737864</v>
      </c>
      <c r="I41" s="28">
        <f>IF(ISERROR(D41/$D$6),0,100*D41/$D$6)</f>
        <v>1.5093054925102136</v>
      </c>
      <c r="J41" s="28">
        <f>IF(ISERROR(C41/$C$40),0,100*C41/$C$40)</f>
        <v>8.2733812949640289</v>
      </c>
      <c r="K41" s="28">
        <f>IF(ISERROR(D41/$D$40),0,100*D41/$D$40)</f>
        <v>7.4766355140186933</v>
      </c>
    </row>
    <row r="42" spans="1:15" x14ac:dyDescent="0.2">
      <c r="A42" s="6" t="s">
        <v>68</v>
      </c>
      <c r="B42" s="5">
        <v>320</v>
      </c>
      <c r="C42" s="38">
        <v>46</v>
      </c>
      <c r="D42" s="13">
        <v>355.2</v>
      </c>
      <c r="E42" s="28">
        <f>IF(ISERROR(D42/C42),,D42/C42)</f>
        <v>7.7217391304347824</v>
      </c>
      <c r="F42" s="28">
        <f>IF(ISERROR(C42/$B$3),0,C42/$B$3)</f>
        <v>1.2777777777777777</v>
      </c>
      <c r="G42" s="28">
        <f>IF(ISERROR(D42/$B$3),0,D42/$B$3)</f>
        <v>9.8666666666666671</v>
      </c>
      <c r="H42" s="28">
        <f>IF(ISERROR(C42/$C$6),0,100*C42/$C$6)</f>
        <v>4.4660194174757279</v>
      </c>
      <c r="I42" s="28">
        <f>IF(ISERROR(D42/$D$6),0,100*D42/$D$6)</f>
        <v>5.0385837494325934</v>
      </c>
      <c r="J42" s="28">
        <f>IF(ISERROR(C42/$C$40),0,100*C42/$C$40)</f>
        <v>16.546762589928058</v>
      </c>
      <c r="K42" s="28">
        <f>IF(ISERROR(D42/$D$40),0,100*D42/$D$40)</f>
        <v>24.959595249806764</v>
      </c>
    </row>
    <row r="43" spans="1:15" x14ac:dyDescent="0.2">
      <c r="A43" s="6" t="s">
        <v>69</v>
      </c>
      <c r="B43" s="5">
        <v>330</v>
      </c>
      <c r="C43" s="38">
        <v>9</v>
      </c>
      <c r="D43" s="13">
        <v>53.7</v>
      </c>
      <c r="E43" s="28">
        <f>IF(ISERROR(D43/C43),,D43/C43)</f>
        <v>5.9666666666666668</v>
      </c>
      <c r="F43" s="28">
        <f>IF(ISERROR(C43/$B$3),0,C43/$B$3)</f>
        <v>0.25</v>
      </c>
      <c r="G43" s="28">
        <f>IF(ISERROR(D43/$B$3),0,D43/$B$3)</f>
        <v>1.4916666666666667</v>
      </c>
      <c r="H43" s="28">
        <f>IF(ISERROR(C43/$C$6),0,100*C43/$C$6)</f>
        <v>0.87378640776699024</v>
      </c>
      <c r="I43" s="28">
        <f>IF(ISERROR(D43/$D$6),0,100*D43/$D$6)</f>
        <v>0.7617453472537451</v>
      </c>
      <c r="J43" s="28">
        <f>IF(ISERROR(C43/$C$40),0,100*C43/$C$40)</f>
        <v>3.2374100719424459</v>
      </c>
      <c r="K43" s="28">
        <f>IF(ISERROR(D43/$D$40),0,100*D43/$D$40)</f>
        <v>3.7734523223947729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20</v>
      </c>
      <c r="D44" s="13">
        <v>87.2</v>
      </c>
      <c r="E44" s="28">
        <f>IF(ISERROR(D44/C44),,D44/C44)</f>
        <v>4.3600000000000003</v>
      </c>
      <c r="F44" s="28">
        <f>IF(ISERROR(C44/$B$3),0,C44/$B$3)</f>
        <v>0.55555555555555558</v>
      </c>
      <c r="G44" s="28">
        <f>IF(ISERROR(D44/$B$3),0,D44/$B$3)</f>
        <v>2.4222222222222225</v>
      </c>
      <c r="H44" s="28">
        <f>IF(ISERROR(C44/$C$6),0,100*C44/$C$6)</f>
        <v>1.941747572815534</v>
      </c>
      <c r="I44" s="28">
        <f>IF(ISERROR(D44/$D$6),0,100*D44/$D$6)</f>
        <v>1.236949614162506</v>
      </c>
      <c r="J44" s="28">
        <f>IF(ISERROR(C44/$C$40),0,100*C44/$C$40)</f>
        <v>7.1942446043165464</v>
      </c>
      <c r="K44" s="28">
        <f>IF(ISERROR(D44/$D$40),0,100*D44/$D$40)</f>
        <v>6.1274682032183279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40</v>
      </c>
      <c r="D45" s="13">
        <v>122.5</v>
      </c>
      <c r="E45" s="28">
        <f>IF(ISERROR(D45/C45),,D45/C45)</f>
        <v>3.0625</v>
      </c>
      <c r="F45" s="28">
        <f>IF(ISERROR(C45/$B$3),0,C45/$B$3)</f>
        <v>1.1111111111111112</v>
      </c>
      <c r="G45" s="28">
        <f>IF(ISERROR(D45/$B$3),0,D45/$B$3)</f>
        <v>3.4027777777777777</v>
      </c>
      <c r="H45" s="28">
        <f>IF(ISERROR(C45/$C$6),0,100*C45/$C$6)</f>
        <v>3.883495145631068</v>
      </c>
      <c r="I45" s="28">
        <f>IF(ISERROR(D45/$D$6),0,100*D45/$D$6)</f>
        <v>1.7376872446663645</v>
      </c>
      <c r="J45" s="28">
        <f>IF(ISERROR(C45/$C$40),0,100*C45/$C$40)</f>
        <v>14.388489208633093</v>
      </c>
      <c r="K45" s="28">
        <f>IF(ISERROR(D45/$D$40),0,100*D45/$D$40)</f>
        <v>8.6079685194294164</v>
      </c>
    </row>
    <row r="46" spans="1:15" x14ac:dyDescent="0.2">
      <c r="A46" s="6" t="s">
        <v>72</v>
      </c>
      <c r="B46" s="5">
        <v>360</v>
      </c>
      <c r="C46" s="38">
        <v>9</v>
      </c>
      <c r="D46" s="13">
        <v>46</v>
      </c>
      <c r="E46" s="28">
        <f>IF(ISERROR(D46/C46),,D46/C46)</f>
        <v>5.1111111111111107</v>
      </c>
      <c r="F46" s="28">
        <f>IF(ISERROR(C46/$B$3),0,C46/$B$3)</f>
        <v>0.25</v>
      </c>
      <c r="G46" s="28">
        <f>IF(ISERROR(D46/$B$3),0,D46/$B$3)</f>
        <v>1.2777777777777777</v>
      </c>
      <c r="H46" s="28">
        <f>IF(ISERROR(C46/$C$6),0,100*C46/$C$6)</f>
        <v>0.87378640776699024</v>
      </c>
      <c r="I46" s="28">
        <f>IF(ISERROR(D46/$D$6),0,100*D46/$D$6)</f>
        <v>0.65251929187471647</v>
      </c>
      <c r="J46" s="28">
        <f>IF(ISERROR(C46/$C$40),0,100*C46/$C$40)</f>
        <v>3.2374100719424459</v>
      </c>
      <c r="K46" s="28">
        <f>IF(ISERROR(D46/$D$40),0,100*D46/$D$40)</f>
        <v>3.2323800154592095</v>
      </c>
    </row>
    <row r="47" spans="1:15" x14ac:dyDescent="0.2">
      <c r="A47" s="6" t="s">
        <v>73</v>
      </c>
      <c r="B47" s="5">
        <v>370</v>
      </c>
      <c r="C47" s="38">
        <v>34</v>
      </c>
      <c r="D47" s="13">
        <v>126.8</v>
      </c>
      <c r="E47" s="28">
        <f>IF(ISERROR(D47/C47),,D47/C47)</f>
        <v>3.7294117647058824</v>
      </c>
      <c r="F47" s="28">
        <f>IF(ISERROR(C47/$B$3),0,C47/$B$3)</f>
        <v>0.94444444444444442</v>
      </c>
      <c r="G47" s="28">
        <f>IF(ISERROR(D47/$B$3),0,D47/$B$3)</f>
        <v>3.5222222222222221</v>
      </c>
      <c r="H47" s="28">
        <f>IF(ISERROR(C47/$C$6),0,100*C47/$C$6)</f>
        <v>3.3009708737864076</v>
      </c>
      <c r="I47" s="28">
        <f>IF(ISERROR(D47/$D$6),0,100*D47/$D$6)</f>
        <v>1.7986836132546531</v>
      </c>
      <c r="J47" s="28">
        <f>IF(ISERROR(C47/$C$40),0,100*C47/$C$40)</f>
        <v>12.23021582733813</v>
      </c>
      <c r="K47" s="28">
        <f>IF(ISERROR(D47/$D$40),0,100*D47/$D$40)</f>
        <v>8.9101257817440818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30</v>
      </c>
      <c r="D48" s="13">
        <v>96.8</v>
      </c>
      <c r="E48" s="28">
        <f>IF(ISERROR(D48/C48),,D48/C48)</f>
        <v>3.2266666666666666</v>
      </c>
      <c r="F48" s="28">
        <f>IF(ISERROR(C48/$B$3),0,C48/$B$3)</f>
        <v>0.83333333333333337</v>
      </c>
      <c r="G48" s="28">
        <f>IF(ISERROR(D48/$B$3),0,D48/$B$3)</f>
        <v>2.6888888888888887</v>
      </c>
      <c r="H48" s="28">
        <f>IF(ISERROR(C48/$C$6),0,100*C48/$C$6)</f>
        <v>2.912621359223301</v>
      </c>
      <c r="I48" s="28">
        <f>IF(ISERROR(D48/$D$6),0,100*D48/$D$6)</f>
        <v>1.3731275533363598</v>
      </c>
      <c r="J48" s="28">
        <f>IF(ISERROR(C48/$C$40),0,100*C48/$C$40)</f>
        <v>10.791366906474821</v>
      </c>
      <c r="K48" s="28">
        <f>IF(ISERROR(D48/$D$40),0,100*D48/$D$40)</f>
        <v>6.8020518586185101</v>
      </c>
    </row>
    <row r="49" spans="1:14" x14ac:dyDescent="0.2">
      <c r="A49" s="6" t="s">
        <v>75</v>
      </c>
      <c r="B49" s="5">
        <v>372</v>
      </c>
      <c r="C49" s="38">
        <v>2</v>
      </c>
      <c r="D49" s="13">
        <v>19</v>
      </c>
      <c r="E49" s="28">
        <f>IF(ISERROR(D49/C49),,D49/C49)</f>
        <v>9.5</v>
      </c>
      <c r="F49" s="28">
        <f>IF(ISERROR(C49/$B$3),0,C49/$B$3)</f>
        <v>5.5555555555555552E-2</v>
      </c>
      <c r="G49" s="28">
        <f>IF(ISERROR(D49/$B$3),0,D49/$B$3)</f>
        <v>0.52777777777777779</v>
      </c>
      <c r="H49" s="28">
        <f>IF(ISERROR(C49/$C$6),0,100*C49/$C$6)</f>
        <v>0.1941747572815534</v>
      </c>
      <c r="I49" s="28">
        <f>IF(ISERROR(D49/$D$6),0,100*D49/$D$6)</f>
        <v>0.26951883794825243</v>
      </c>
      <c r="J49" s="28">
        <f>IF(ISERROR(C49/$C$40),0,100*C49/$C$40)</f>
        <v>0.71942446043165464</v>
      </c>
      <c r="K49" s="28">
        <f>IF(ISERROR(D49/$D$40),0,100*D49/$D$40)</f>
        <v>1.3351134846461952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97</v>
      </c>
      <c r="D51" s="13">
        <v>525.29999999999995</v>
      </c>
      <c r="E51" s="28">
        <f>IF(ISERROR(D51/C51),,D51/C51)</f>
        <v>5.4154639175257726</v>
      </c>
      <c r="F51" s="28">
        <f>IF(ISERROR(C51/$B$3),0,C51/$B$3)</f>
        <v>2.6944444444444446</v>
      </c>
      <c r="G51" s="28">
        <f>IF(ISERROR(D51/$B$3),0,D51/$B$3)</f>
        <v>14.591666666666665</v>
      </c>
      <c r="H51" s="28">
        <f>IF(ISERROR(C51/$C$6),0,100*C51/$C$6)</f>
        <v>9.4174757281553401</v>
      </c>
      <c r="I51" s="28">
        <f>IF(ISERROR(D51/$D$6),0,100*D51/$D$6)</f>
        <v>7.451486609169315</v>
      </c>
      <c r="J51" s="28">
        <f>IF(ISERROR(C51/$C$40),0,100*C51/$C$40)</f>
        <v>34.89208633093525</v>
      </c>
      <c r="K51" s="28">
        <f>IF(ISERROR(D51/$D$40),0,100*D51/$D$40)</f>
        <v>36.912374393928751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571.1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92</v>
      </c>
      <c r="D59" s="20">
        <v>96</v>
      </c>
      <c r="E59" s="16">
        <f>(C59+D59)/2</f>
        <v>94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79</v>
      </c>
      <c r="D60" s="17">
        <v>82</v>
      </c>
      <c r="E60" s="16">
        <f>(C60+D60)/2</f>
        <v>80.5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33</v>
      </c>
      <c r="D62" s="14">
        <v>34</v>
      </c>
      <c r="E62" s="13">
        <f>(C62+D62)/2</f>
        <v>33.5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3</v>
      </c>
      <c r="D65" s="14">
        <v>3</v>
      </c>
      <c r="E65" s="13">
        <f>(C65+D65)/2</f>
        <v>3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20</v>
      </c>
      <c r="D66" s="14">
        <v>19</v>
      </c>
      <c r="E66" s="13">
        <f>(C66+D66)/2</f>
        <v>19.5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</v>
      </c>
      <c r="D67" s="14">
        <v>0</v>
      </c>
      <c r="E67" s="13">
        <f>(C67+D67)/2</f>
        <v>0.5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13</v>
      </c>
      <c r="D68" s="17">
        <v>14</v>
      </c>
      <c r="E68" s="16">
        <f>(C68+D68)/2</f>
        <v>13.5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12</v>
      </c>
      <c r="D70" s="14">
        <v>13</v>
      </c>
      <c r="E70" s="13">
        <f>(C70+D70)/2</f>
        <v>12.5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1</v>
      </c>
      <c r="D73" s="14">
        <v>1</v>
      </c>
      <c r="E73" s="13">
        <f>(C73+D73)/2</f>
        <v>1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0</v>
      </c>
      <c r="D74" s="14">
        <v>0</v>
      </c>
      <c r="E74" s="13">
        <f>(C74+D74)/2</f>
        <v>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18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8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2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3" sqref="E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127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64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3289</v>
      </c>
      <c r="D6" s="59">
        <v>28709</v>
      </c>
      <c r="E6" s="42">
        <f>IF(ISERROR(D6/C6),,D6/C6)</f>
        <v>8.7287929461842513</v>
      </c>
      <c r="F6" s="42">
        <f>IF(ISERROR(C6/$B$3),0,C6/$B$3)</f>
        <v>51.390625</v>
      </c>
      <c r="G6" s="42">
        <f>IF(ISERROR(D6/$B$3),0,D6/$B$3)</f>
        <v>448.578125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451</v>
      </c>
      <c r="D7" s="16">
        <v>7771.5</v>
      </c>
      <c r="E7" s="42">
        <f>IF(ISERROR(D7/C7),,D7/C7)</f>
        <v>17.23170731707317</v>
      </c>
      <c r="F7" s="42">
        <f>IF(ISERROR(C7/$B$3),0,C7/$B$3)</f>
        <v>7.046875</v>
      </c>
      <c r="G7" s="42">
        <f>IF(ISERROR(D7/$B$3),0,D7/$B$3)</f>
        <v>121.4296875</v>
      </c>
      <c r="H7" s="42">
        <f>IF(ISERROR(C7/$C$6),0,100*C7/$C$6)</f>
        <v>13.7123745819398</v>
      </c>
      <c r="I7" s="42">
        <f>IF(ISERROR(D7/$D$6),0,100*D7/$D$6)</f>
        <v>27.06990839109687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286</v>
      </c>
      <c r="D8" s="13">
        <v>3081.1</v>
      </c>
      <c r="E8" s="28">
        <f>IF(ISERROR(D8/C8),,D8/C8)</f>
        <v>10.773076923076923</v>
      </c>
      <c r="F8" s="28">
        <f>IF(ISERROR(C8/$B$3),0,C8/$B$3)</f>
        <v>4.46875</v>
      </c>
      <c r="G8" s="28">
        <f>IF(ISERROR(D8/$B$3),0,D8/$B$3)</f>
        <v>48.142187499999999</v>
      </c>
      <c r="H8" s="28">
        <f>IF(ISERROR(C8/$C$6),0,100*C8/$C$6)</f>
        <v>8.695652173913043</v>
      </c>
      <c r="I8" s="28">
        <f>IF(ISERROR(D8/$D$6),0,100*D8/$D$6)</f>
        <v>10.732174579400189</v>
      </c>
      <c r="J8" s="28">
        <f>IF(ISERROR(C8/$C$7),0,100*C8/$C$7)</f>
        <v>63.414634146341463</v>
      </c>
      <c r="K8" s="28">
        <f>IF(ISERROR(D8/$D$7),0,100*D8/$D$7)</f>
        <v>39.646142958244866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94</v>
      </c>
      <c r="D9" s="13">
        <v>2656.4999999999995</v>
      </c>
      <c r="E9" s="28">
        <f>IF(ISERROR(D9/C9),,D9/C9)</f>
        <v>28.260638297872337</v>
      </c>
      <c r="F9" s="28">
        <f>IF(ISERROR(C9/$B$3),0,C9/$B$3)</f>
        <v>1.46875</v>
      </c>
      <c r="G9" s="28">
        <f>IF(ISERROR(D9/$B$3),0,D9/$B$3)</f>
        <v>41.507812499999993</v>
      </c>
      <c r="H9" s="28">
        <f>IF(ISERROR(C9/$C$6),0,100*C9/$C$6)</f>
        <v>2.8580115536637276</v>
      </c>
      <c r="I9" s="28">
        <f>IF(ISERROR(D9/$D$6),0,100*D9/$D$6)</f>
        <v>9.25319586192483</v>
      </c>
      <c r="J9" s="28">
        <f>IF(ISERROR(C9/$C$7),0,100*C9/$C$7)</f>
        <v>20.842572062084258</v>
      </c>
      <c r="K9" s="28">
        <f>IF(ISERROR(D9/$D$7),0,100*D9/$D$7)</f>
        <v>34.182590233545639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17</v>
      </c>
      <c r="D10" s="13">
        <v>546.19999999999993</v>
      </c>
      <c r="E10" s="28">
        <f>IF(ISERROR(D10/C10),,D10/C10)</f>
        <v>32.129411764705878</v>
      </c>
      <c r="F10" s="28">
        <f>IF(ISERROR(C10/$B$3),0,C10/$B$3)</f>
        <v>0.265625</v>
      </c>
      <c r="G10" s="28">
        <f>IF(ISERROR(D10/$B$3),0,D10/$B$3)</f>
        <v>8.5343749999999989</v>
      </c>
      <c r="H10" s="28">
        <f>IF(ISERROR(C10/$C$6),0,100*C10/$C$6)</f>
        <v>0.51687442991790822</v>
      </c>
      <c r="I10" s="28">
        <f>IF(ISERROR(D10/$D$6),0,100*D10/$D$6)</f>
        <v>1.9025392733985855</v>
      </c>
      <c r="J10" s="28">
        <f>IF(ISERROR(C10/$C$7),0,100*C10/$C$7)</f>
        <v>3.7694013303769403</v>
      </c>
      <c r="K10" s="28">
        <f>IF(ISERROR(D10/$D$7),0,100*D10/$D$7)</f>
        <v>7.0282442256964544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54</v>
      </c>
      <c r="D11" s="13">
        <v>1487.7</v>
      </c>
      <c r="E11" s="28">
        <f>IF(ISERROR(D11/C11),,D11/C11)</f>
        <v>27.55</v>
      </c>
      <c r="F11" s="28">
        <f>IF(ISERROR(C11/$B$3),0,C11/$B$3)</f>
        <v>0.84375</v>
      </c>
      <c r="G11" s="28">
        <f>IF(ISERROR(D11/$B$3),0,D11/$B$3)</f>
        <v>23.245312500000001</v>
      </c>
      <c r="H11" s="28">
        <f>IF(ISERROR(C11/$C$6),0,100*C11/$C$6)</f>
        <v>1.64183642444512</v>
      </c>
      <c r="I11" s="28">
        <f>IF(ISERROR(D11/$D$6),0,100*D11/$D$6)</f>
        <v>5.1819986763732624</v>
      </c>
      <c r="J11" s="28">
        <f>IF(ISERROR(C11/$C$7),0,100*C11/$C$7)</f>
        <v>11.973392461197339</v>
      </c>
      <c r="K11" s="28">
        <f>IF(ISERROR(D11/$D$7),0,100*D11/$D$7)</f>
        <v>19.14302258251303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48</v>
      </c>
      <c r="D12" s="13">
        <v>1125.0999999999999</v>
      </c>
      <c r="E12" s="28">
        <f>IF(ISERROR(D12/C12),,D12/C12)</f>
        <v>23.439583333333331</v>
      </c>
      <c r="F12" s="28">
        <f>IF(ISERROR(C12/$B$3),0,C12/$B$3)</f>
        <v>0.75</v>
      </c>
      <c r="G12" s="28">
        <f>IF(ISERROR(D12/$B$3),0,D12/$B$3)</f>
        <v>17.579687499999999</v>
      </c>
      <c r="H12" s="28">
        <f>IF(ISERROR(C12/$C$6),0,100*C12/$C$6)</f>
        <v>1.4594101550623291</v>
      </c>
      <c r="I12" s="28">
        <f>IF(ISERROR(D12/$D$6),0,100*D12/$D$6)</f>
        <v>3.918980110766658</v>
      </c>
      <c r="J12" s="28">
        <f>IF(ISERROR(C12/$C$7),0,100*C12/$C$7)</f>
        <v>10.643015521064301</v>
      </c>
      <c r="K12" s="28">
        <f>IF(ISERROR(D12/$D$7),0,100*D12/$D$7)</f>
        <v>14.477256642861736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742</v>
      </c>
      <c r="D13" s="16">
        <v>6164.2999999999993</v>
      </c>
      <c r="E13" s="42">
        <f>IF(ISERROR(D13/C13),,D13/C13)</f>
        <v>8.3076819407008085</v>
      </c>
      <c r="F13" s="42">
        <f>IF(ISERROR(C13/$B$3),0,C13/$B$3)</f>
        <v>11.59375</v>
      </c>
      <c r="G13" s="42">
        <f>IF(ISERROR(D13/$B$3),0,D13/$B$3)</f>
        <v>96.317187499999989</v>
      </c>
      <c r="H13" s="42">
        <f>IF(ISERROR(C13/$C$6),0,100*C13/$C$6)</f>
        <v>22.560048647005168</v>
      </c>
      <c r="I13" s="42">
        <f>IF(ISERROR(D13/$D$6),0,100*D13/$D$6)</f>
        <v>21.471663938137862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737</v>
      </c>
      <c r="D14" s="13">
        <v>5785.3</v>
      </c>
      <c r="E14" s="28">
        <f>IF(ISERROR(D14/C14),,D14/C14)</f>
        <v>7.8497964721845319</v>
      </c>
      <c r="F14" s="28">
        <f>IF(ISERROR(C14/$B$3),0,C14/$B$3)</f>
        <v>11.515625</v>
      </c>
      <c r="G14" s="28">
        <f>IF(ISERROR(D14/$B$3),0,D14/$B$3)</f>
        <v>90.395312500000003</v>
      </c>
      <c r="H14" s="28">
        <f>IF(ISERROR(C14/$C$6),0,100*C14/$C$6)</f>
        <v>22.408026755852841</v>
      </c>
      <c r="I14" s="28">
        <f>IF(ISERROR(D14/$D$6),0,100*D14/$D$6)</f>
        <v>20.151520429133722</v>
      </c>
      <c r="J14" s="28">
        <f>IF(ISERROR(C14/$C$13),0,100*C14/$C$13)</f>
        <v>99.326145552560646</v>
      </c>
      <c r="K14" s="28">
        <f>IF(ISERROR(D14/$D$13),0,100*D14/$D$13)</f>
        <v>93.851694434080116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5</v>
      </c>
      <c r="D15" s="13">
        <v>378.99999999999994</v>
      </c>
      <c r="E15" s="28">
        <f>IF(ISERROR(D15/C15),,D15/C15)</f>
        <v>75.799999999999983</v>
      </c>
      <c r="F15" s="28">
        <f>IF(ISERROR(C15/$B$3),0,C15/$B$3)</f>
        <v>7.8125E-2</v>
      </c>
      <c r="G15" s="28">
        <f>IF(ISERROR(D15/$B$3),0,D15/$B$3)</f>
        <v>5.9218749999999991</v>
      </c>
      <c r="H15" s="28">
        <f>IF(ISERROR(C15/$C$6),0,100*C15/$C$6)</f>
        <v>0.15202189115232592</v>
      </c>
      <c r="I15" s="28">
        <f>IF(ISERROR(D15/$D$6),0,100*D15/$D$6)</f>
        <v>1.3201435090041447</v>
      </c>
      <c r="J15" s="28">
        <f>IF(ISERROR(C15/$C$13),0,100*C15/$C$13)</f>
        <v>0.67385444743935308</v>
      </c>
      <c r="K15" s="28">
        <f>IF(ISERROR(D15/$D$7),0,100*D15/$D$7)</f>
        <v>4.8767934118252576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1825</v>
      </c>
      <c r="D16" s="16">
        <v>12809.200000000003</v>
      </c>
      <c r="E16" s="42">
        <f>IF(ISERROR(D16/C16),,D16/C16)</f>
        <v>7.0187397260273983</v>
      </c>
      <c r="F16" s="42">
        <f>IF(ISERROR(C16/$B$3),0,C16/$B$3)</f>
        <v>28.515625</v>
      </c>
      <c r="G16" s="42">
        <f>IF(ISERROR(D16/$B$3),0,D16/$B$3)</f>
        <v>200.14375000000004</v>
      </c>
      <c r="H16" s="42">
        <f>IF(ISERROR(C16/$C$6),0,100*C16/$C$6)</f>
        <v>55.487990270598964</v>
      </c>
      <c r="I16" s="42">
        <f>IF(ISERROR(D16/$D$6),0,100*D16/$D$6)</f>
        <v>44.617367376084161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420</v>
      </c>
      <c r="D17" s="13">
        <v>4105.4999999999991</v>
      </c>
      <c r="E17" s="28">
        <f>IF(ISERROR(D17/C17),,D17/C17)</f>
        <v>9.7749999999999986</v>
      </c>
      <c r="F17" s="28">
        <f>IF(ISERROR(C17/$B$3),0,C17/$B$3)</f>
        <v>6.5625</v>
      </c>
      <c r="G17" s="28">
        <f>IF(ISERROR(D17/$B$3),0,D17/$B$3)</f>
        <v>64.148437499999986</v>
      </c>
      <c r="H17" s="28">
        <f>IF(ISERROR(C17/$C$6),0,100*C17/$C$6)</f>
        <v>12.769838856795378</v>
      </c>
      <c r="I17" s="28">
        <f>IF(ISERROR(D17/$D$6),0,100*D17/$D$6)</f>
        <v>14.300393604792918</v>
      </c>
      <c r="J17" s="28">
        <f>IF(ISERROR(C17/$C$16),0,100*C17/$C$16)</f>
        <v>23.013698630136986</v>
      </c>
      <c r="K17" s="28">
        <f>IF(ISERROR(D17/$D$16),0,100*D17/$D$16)</f>
        <v>32.051181962964101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13.799999999999999</v>
      </c>
      <c r="E18" s="28">
        <f>IF(ISERROR(D18/C18),,D18/C18)</f>
        <v>6.8999999999999995</v>
      </c>
      <c r="F18" s="28">
        <f>IF(ISERROR(C18/$B$3),0,C18/$B$3)</f>
        <v>3.125E-2</v>
      </c>
      <c r="G18" s="28">
        <f>IF(ISERROR(D18/$B$3),0,D18/$B$3)</f>
        <v>0.21562499999999998</v>
      </c>
      <c r="H18" s="28">
        <f>IF(ISERROR(C18/$C$6),0,100*C18/$C$6)</f>
        <v>6.0808756460930376E-2</v>
      </c>
      <c r="I18" s="28">
        <f>IF(ISERROR(D18/$D$6),0,100*D18/$D$6)</f>
        <v>4.806854993207705E-2</v>
      </c>
      <c r="J18" s="28">
        <f>IF(ISERROR(C18/$C$16),0,100*C18/$C$16)</f>
        <v>0.1095890410958904</v>
      </c>
      <c r="K18" s="28">
        <f>IF(ISERROR(D18/$D$16),0,100*D18/$D$16)</f>
        <v>0.10773506542172812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1325</v>
      </c>
      <c r="D19" s="13">
        <v>7452.5000000000009</v>
      </c>
      <c r="E19" s="28">
        <f>IF(ISERROR(D19/C19),,D19/C19)</f>
        <v>5.6245283018867935</v>
      </c>
      <c r="F19" s="28">
        <f>IF(ISERROR(C19/$B$3),0,C19/$B$3)</f>
        <v>20.703125</v>
      </c>
      <c r="G19" s="28">
        <f>IF(ISERROR(D19/$B$3),0,D19/$B$3)</f>
        <v>116.44531250000001</v>
      </c>
      <c r="H19" s="28">
        <f>IF(ISERROR(C19/$C$6),0,100*C19/$C$6)</f>
        <v>40.285801155366372</v>
      </c>
      <c r="I19" s="28">
        <f>IF(ISERROR(D19/$D$6),0,100*D19/$D$6)</f>
        <v>25.958758577449583</v>
      </c>
      <c r="J19" s="28">
        <f>IF(ISERROR(C19/$C$16),0,100*C19/$C$16)</f>
        <v>72.602739726027394</v>
      </c>
      <c r="K19" s="28">
        <f>IF(ISERROR(D19/$D$16),0,100*D19/$D$16)</f>
        <v>58.180838772132525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491</v>
      </c>
      <c r="D20" s="13">
        <v>2810.5</v>
      </c>
      <c r="E20" s="28">
        <f>IF(ISERROR(D20/C20),,D20/C20)</f>
        <v>5.724032586558045</v>
      </c>
      <c r="F20" s="28">
        <f>IF(ISERROR(C20/$B$3),0,C20/$B$3)</f>
        <v>7.671875</v>
      </c>
      <c r="G20" s="28">
        <f>IF(ISERROR(D20/$B$3),0,D20/$B$3)</f>
        <v>43.9140625</v>
      </c>
      <c r="H20" s="28">
        <f>IF(ISERROR(C20/$C$6),0,100*C20/$C$6)</f>
        <v>14.928549711158407</v>
      </c>
      <c r="I20" s="28">
        <f>IF(ISERROR(D20/$D$6),0,100*D20/$D$6)</f>
        <v>9.7896130133407642</v>
      </c>
      <c r="J20" s="28">
        <f>IF(ISERROR(C20/$C$16),0,100*C20/$C$16)</f>
        <v>26.904109589041095</v>
      </c>
      <c r="K20" s="28">
        <f>IF(ISERROR(D20/$D$16),0,100*D20/$D$16)</f>
        <v>21.941260968678758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42</v>
      </c>
      <c r="D21" s="13">
        <v>499.20000000000005</v>
      </c>
      <c r="E21" s="28">
        <f>IF(ISERROR(D21/C21),,D21/C21)</f>
        <v>11.885714285714286</v>
      </c>
      <c r="F21" s="28">
        <f>IF(ISERROR(C21/$B$3),0,C21/$B$3)</f>
        <v>0.65625</v>
      </c>
      <c r="G21" s="28">
        <f>IF(ISERROR(D21/$B$3),0,D21/$B$3)</f>
        <v>7.8000000000000007</v>
      </c>
      <c r="H21" s="28">
        <f>IF(ISERROR(C21/$C$6),0,100*C21/$C$6)</f>
        <v>1.2769838856795379</v>
      </c>
      <c r="I21" s="28">
        <f>IF(ISERROR(D21/$D$6),0,100*D21/$D$6)</f>
        <v>1.7388275453690483</v>
      </c>
      <c r="J21" s="28">
        <f>IF(ISERROR(C21/$C$16),0,100*C21/$C$16)</f>
        <v>2.3013698630136985</v>
      </c>
      <c r="K21" s="28">
        <f>IF(ISERROR(D21/$D$16),0,100*D21/$D$16)</f>
        <v>3.8971988882990347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36</v>
      </c>
      <c r="D22" s="13">
        <v>738.19999999999993</v>
      </c>
      <c r="E22" s="28">
        <f>IF(ISERROR(D22/C22),,D22/C22)</f>
        <v>20.505555555555553</v>
      </c>
      <c r="F22" s="28">
        <f>IF(ISERROR(C22/$B$3),0,C22/$B$3)</f>
        <v>0.5625</v>
      </c>
      <c r="G22" s="28">
        <f>IF(ISERROR(D22/$B$3),0,D22/$B$3)</f>
        <v>11.534374999999999</v>
      </c>
      <c r="H22" s="28">
        <f>IF(ISERROR(C22/$C$6),0,100*C22/$C$6)</f>
        <v>1.0945576162967467</v>
      </c>
      <c r="I22" s="28">
        <f>IF(ISERROR(D22/$D$6),0,100*D22/$D$6)</f>
        <v>2.5713190985405272</v>
      </c>
      <c r="J22" s="28">
        <f>IF(ISERROR(C22/$C$16),0,100*C22/$C$16)</f>
        <v>1.9726027397260273</v>
      </c>
      <c r="K22" s="28">
        <f>IF(ISERROR(D22/$D$16),0,100*D22/$D$16)</f>
        <v>5.7630453111825863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271</v>
      </c>
      <c r="D23" s="16">
        <v>1964</v>
      </c>
      <c r="E23" s="42">
        <f>IF(ISERROR(D23/C23),,D23/C23)</f>
        <v>7.2472324723247237</v>
      </c>
      <c r="F23" s="42">
        <f>IF(ISERROR(C23/$B$3),0,C23/$B$3)</f>
        <v>4.234375</v>
      </c>
      <c r="G23" s="42">
        <f>IF(ISERROR(D23/$B$3),0,D23/$B$3)</f>
        <v>30.6875</v>
      </c>
      <c r="H23" s="42">
        <f>IF(ISERROR(C23/$C$6),0,100*C23/$C$6)</f>
        <v>8.2395865004560651</v>
      </c>
      <c r="I23" s="42">
        <f>IF(ISERROR(D23/$D$6),0,100*D23/$D$6)</f>
        <v>6.8410602946811103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269</v>
      </c>
      <c r="D24" s="13">
        <v>1961</v>
      </c>
      <c r="E24" s="28">
        <f>IF(ISERROR(D24/C24),,D24/C24)</f>
        <v>7.2899628252788107</v>
      </c>
      <c r="F24" s="28">
        <f>IF(ISERROR(C24/$B$3),0,C24/$B$3)</f>
        <v>4.203125</v>
      </c>
      <c r="G24" s="28">
        <f>IF(ISERROR(D24/$B$3),0,D24/$B$3)</f>
        <v>30.640625</v>
      </c>
      <c r="H24" s="28">
        <f>IF(ISERROR(C24/$C$6),0,100*C24/$C$6)</f>
        <v>8.1787777439951359</v>
      </c>
      <c r="I24" s="28">
        <f>IF(ISERROR(D24/$D$6),0,100*D24/$D$6)</f>
        <v>6.8306106099132675</v>
      </c>
      <c r="J24" s="28">
        <f>IF(ISERROR(C24/$C$23),0,100*C24/$C$23)</f>
        <v>99.261992619926204</v>
      </c>
      <c r="K24" s="28">
        <f>IF(ISERROR(D24/$D$23),0,100*D24/$D$23)</f>
        <v>99.847250509164965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2</v>
      </c>
      <c r="D25" s="13">
        <v>3</v>
      </c>
      <c r="E25" s="28">
        <f>IF(ISERROR(D25/C25),,D25/C25)</f>
        <v>1.5</v>
      </c>
      <c r="F25" s="28">
        <f>IF(ISERROR(C25/$B$3),0,C25/$B$3)</f>
        <v>3.125E-2</v>
      </c>
      <c r="G25" s="28">
        <f>IF(ISERROR(D25/$B$3),0,D25/$B$3)</f>
        <v>4.6875E-2</v>
      </c>
      <c r="H25" s="28">
        <f>IF(ISERROR(C25/$C$6),0,100*C25/$C$6)</f>
        <v>6.0808756460930376E-2</v>
      </c>
      <c r="I25" s="28">
        <f>IF(ISERROR(D25/$D$6),0,100*D25/$D$6)</f>
        <v>1.0449684767842837E-2</v>
      </c>
      <c r="J25" s="28">
        <f>IF(ISERROR(C25/$C$23),0,100*C25/$C$23)</f>
        <v>0.73800738007380073</v>
      </c>
      <c r="K25" s="28">
        <f>IF(ISERROR(D25/$D$23),0,100*D25/$D$23)</f>
        <v>0.15274949083503056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6</v>
      </c>
      <c r="D26" s="16">
        <v>156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451</v>
      </c>
      <c r="D28" s="16">
        <v>7771.5</v>
      </c>
      <c r="E28" s="42">
        <f>IF(ISERROR(D28/C28),,D28/C28)</f>
        <v>17.23170731707317</v>
      </c>
      <c r="F28" s="42">
        <f>IF(ISERROR(C28/$B$3),0,C28/$B$3)</f>
        <v>7.046875</v>
      </c>
      <c r="G28" s="42">
        <f>IF(ISERROR(D28/$B$3),0,D28/$B$3)</f>
        <v>121.4296875</v>
      </c>
      <c r="H28" s="42">
        <f>IF(ISERROR(C28/$C$6),0,100*C28/$C$6)</f>
        <v>13.7123745819398</v>
      </c>
      <c r="I28" s="42">
        <f>IF(ISERROR(D28/$D$6),0,100*D28/$D$6)</f>
        <v>27.06990839109687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41</v>
      </c>
      <c r="D29" s="13">
        <v>1440.9</v>
      </c>
      <c r="E29" s="28">
        <f>IF(ISERROR(D29/C29),,D29/C29)</f>
        <v>35.143902439024394</v>
      </c>
      <c r="F29" s="28">
        <f>IF(ISERROR(C29/$B$3),0,C29/$B$3)</f>
        <v>0.640625</v>
      </c>
      <c r="G29" s="28">
        <f>IF(ISERROR(D29/$B$3),0,D29/$B$3)</f>
        <v>22.514062500000001</v>
      </c>
      <c r="H29" s="28">
        <f>IF(ISERROR(C29/$C$6),0,100*C29/$C$6)</f>
        <v>1.2465795074490726</v>
      </c>
      <c r="I29" s="28">
        <f>IF(ISERROR(D29/$D$6),0,100*D29/$D$6)</f>
        <v>5.0189835939949141</v>
      </c>
      <c r="J29" s="28">
        <f>IF(ISERROR(C29/$C$28),0,100*C29/$C$28)</f>
        <v>9.0909090909090917</v>
      </c>
      <c r="K29" s="28">
        <f>IF(ISERROR(D29/$D$28),0,100*D29/$D$28)</f>
        <v>18.540822235089752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5</v>
      </c>
      <c r="D30" s="13">
        <v>131.1</v>
      </c>
      <c r="E30" s="28">
        <f>IF(ISERROR(D30/C30),,D30/C30)</f>
        <v>26.22</v>
      </c>
      <c r="F30" s="28">
        <f>IF(ISERROR(C30/$B$3),0,C30/$B$3)</f>
        <v>7.8125E-2</v>
      </c>
      <c r="G30" s="28">
        <f>IF(ISERROR(D30/$B$3),0,D30/$B$3)</f>
        <v>2.0484374999999999</v>
      </c>
      <c r="H30" s="28">
        <f>IF(ISERROR(C30/$C$6),0,100*C30/$C$6)</f>
        <v>0.15202189115232592</v>
      </c>
      <c r="I30" s="28">
        <f>IF(ISERROR(D30/$D$6),0,100*D30/$D$6)</f>
        <v>0.45665122435473199</v>
      </c>
      <c r="J30" s="28">
        <f>IF(ISERROR(C30/$C$28),0,100*C30/$C$28)</f>
        <v>1.1086474501108647</v>
      </c>
      <c r="K30" s="28">
        <f>IF(ISERROR(D30/$D$28),0,100*D30/$D$28)</f>
        <v>1.6869330245126424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12</v>
      </c>
      <c r="D31" s="13">
        <v>156.80000000000001</v>
      </c>
      <c r="E31" s="28">
        <f>IF(ISERROR(D31/C31),,D31/C31)</f>
        <v>13.066666666666668</v>
      </c>
      <c r="F31" s="28">
        <f>IF(ISERROR(C31/$B$3),0,C31/$B$3)</f>
        <v>0.1875</v>
      </c>
      <c r="G31" s="28">
        <f>IF(ISERROR(D31/$B$3),0,D31/$B$3)</f>
        <v>2.4500000000000002</v>
      </c>
      <c r="H31" s="28">
        <f>IF(ISERROR(C31/$C$6),0,100*C31/$C$6)</f>
        <v>0.36485253876558227</v>
      </c>
      <c r="I31" s="28">
        <f>IF(ISERROR(D31/$D$6),0,100*D31/$D$6)</f>
        <v>0.54617019053258564</v>
      </c>
      <c r="J31" s="28">
        <f>IF(ISERROR(C31/$C$28),0,100*C31/$C$28)</f>
        <v>2.6607538802660753</v>
      </c>
      <c r="K31" s="28">
        <f>IF(ISERROR(D31/$D$28),0,100*D31/$D$28)</f>
        <v>2.0176285144438011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159</v>
      </c>
      <c r="D32" s="13">
        <v>2045.0999999999997</v>
      </c>
      <c r="E32" s="28">
        <f>IF(ISERROR(D32/C32),,D32/C32)</f>
        <v>12.862264150943394</v>
      </c>
      <c r="F32" s="28">
        <f>IF(ISERROR(C32/$B$3),0,C32/$B$3)</f>
        <v>2.484375</v>
      </c>
      <c r="G32" s="28">
        <f>IF(ISERROR(D32/$B$3),0,D32/$B$3)</f>
        <v>31.954687499999995</v>
      </c>
      <c r="H32" s="28">
        <f>IF(ISERROR(C32/$C$6),0,100*C32/$C$6)</f>
        <v>4.8342961386439649</v>
      </c>
      <c r="I32" s="28">
        <f>IF(ISERROR(D32/$D$6),0,100*D32/$D$6)</f>
        <v>7.1235501062384605</v>
      </c>
      <c r="J32" s="28">
        <f>IF(ISERROR(C32/$C$28),0,100*C32/$C$28)</f>
        <v>35.254988913525501</v>
      </c>
      <c r="K32" s="28">
        <f>IF(ISERROR(D32/$D$28),0,100*D32/$D$28)</f>
        <v>26.315383130669751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65</v>
      </c>
      <c r="D33" s="13">
        <v>781.5</v>
      </c>
      <c r="E33" s="28">
        <f>IF(ISERROR(D33/C33),,D33/C33)</f>
        <v>12.023076923076923</v>
      </c>
      <c r="F33" s="28">
        <f>IF(ISERROR(C33/$B$3),0,C33/$B$3)</f>
        <v>1.015625</v>
      </c>
      <c r="G33" s="28">
        <f>IF(ISERROR(D33/$B$3),0,D33/$B$3)</f>
        <v>12.2109375</v>
      </c>
      <c r="H33" s="28">
        <f>IF(ISERROR(C33/$C$6),0,100*C33/$C$6)</f>
        <v>1.9762845849802371</v>
      </c>
      <c r="I33" s="28">
        <f>IF(ISERROR(D33/$D$6),0,100*D33/$D$6)</f>
        <v>2.7221428820230589</v>
      </c>
      <c r="J33" s="28">
        <f>IF(ISERROR(C33/$C$28),0,100*C33/$C$28)</f>
        <v>14.412416851441241</v>
      </c>
      <c r="K33" s="28">
        <f>IF(ISERROR(D33/$D$28),0,100*D33/$D$28)</f>
        <v>10.055973750241266</v>
      </c>
    </row>
    <row r="34" spans="1:15" x14ac:dyDescent="0.2">
      <c r="A34" s="6" t="s">
        <v>61</v>
      </c>
      <c r="B34" s="48">
        <v>223</v>
      </c>
      <c r="C34" s="38">
        <v>125</v>
      </c>
      <c r="D34" s="13">
        <v>2779.2999999999997</v>
      </c>
      <c r="E34" s="28">
        <f>IF(ISERROR(D34/C34),,D34/C34)</f>
        <v>22.234399999999997</v>
      </c>
      <c r="F34" s="28">
        <f>IF(ISERROR(C34/$B$3),0,C34/$B$3)</f>
        <v>1.953125</v>
      </c>
      <c r="G34" s="28">
        <f>IF(ISERROR(D34/$B$3),0,D34/$B$3)</f>
        <v>43.426562499999996</v>
      </c>
      <c r="H34" s="28">
        <f>IF(ISERROR(C34/$C$6),0,100*C34/$C$6)</f>
        <v>3.8005472788081485</v>
      </c>
      <c r="I34" s="28">
        <f>IF(ISERROR(D34/$D$6),0,100*D34/$D$6)</f>
        <v>9.6809362917551987</v>
      </c>
      <c r="J34" s="28">
        <f>IF(ISERROR(C34/$C$28),0,100*C34/$C$28)</f>
        <v>27.716186252771617</v>
      </c>
      <c r="K34" s="28">
        <f>IF(ISERROR(D34/$D$28),0,100*D34/$D$28)</f>
        <v>35.762722769092193</v>
      </c>
    </row>
    <row r="35" spans="1:15" x14ac:dyDescent="0.2">
      <c r="A35" s="6" t="s">
        <v>62</v>
      </c>
      <c r="B35" s="48">
        <v>224</v>
      </c>
      <c r="C35" s="38">
        <v>23</v>
      </c>
      <c r="D35" s="13">
        <v>142.69999999999999</v>
      </c>
      <c r="E35" s="28">
        <f>IF(ISERROR(D35/C35),,D35/C35)</f>
        <v>6.2043478260869565</v>
      </c>
      <c r="F35" s="28">
        <f>IF(ISERROR(C35/$B$3),0,C35/$B$3)</f>
        <v>0.359375</v>
      </c>
      <c r="G35" s="28">
        <f>IF(ISERROR(D35/$B$3),0,D35/$B$3)</f>
        <v>2.2296874999999998</v>
      </c>
      <c r="H35" s="28">
        <f>IF(ISERROR(C35/$C$6),0,100*C35/$C$6)</f>
        <v>0.69930069930069927</v>
      </c>
      <c r="I35" s="28">
        <f>IF(ISERROR(D35/$D$6),0,100*D35/$D$6)</f>
        <v>0.49705667212372423</v>
      </c>
      <c r="J35" s="28">
        <f>IF(ISERROR(C35/$C$28),0,100*C35/$C$28)</f>
        <v>5.0997782705099777</v>
      </c>
      <c r="K35" s="28">
        <f>IF(ISERROR(D35/$D$28),0,100*D35/$D$28)</f>
        <v>1.8361963584893519</v>
      </c>
    </row>
    <row r="36" spans="1:15" x14ac:dyDescent="0.2">
      <c r="A36" s="6" t="s">
        <v>63</v>
      </c>
      <c r="B36" s="48">
        <v>230</v>
      </c>
      <c r="C36" s="38">
        <v>1</v>
      </c>
      <c r="D36" s="13">
        <v>52.3</v>
      </c>
      <c r="E36" s="28">
        <f>IF(ISERROR(D36/C36),,D36/C36)</f>
        <v>52.3</v>
      </c>
      <c r="F36" s="28">
        <f>IF(ISERROR(C36/$B$3),0,C36/$B$3)</f>
        <v>1.5625E-2</v>
      </c>
      <c r="G36" s="28">
        <f>IF(ISERROR(D36/$B$3),0,D36/$B$3)</f>
        <v>0.81718749999999996</v>
      </c>
      <c r="H36" s="28">
        <f>IF(ISERROR(C36/$C$6),0,100*C36/$C$6)</f>
        <v>3.0404378230465188E-2</v>
      </c>
      <c r="I36" s="28">
        <f>IF(ISERROR(D36/$D$6),0,100*D36/$D$6)</f>
        <v>0.18217283778606011</v>
      </c>
      <c r="J36" s="28">
        <f>IF(ISERROR(C36/$C$28),0,100*C36/$C$28)</f>
        <v>0.22172949002217296</v>
      </c>
      <c r="K36" s="28">
        <f>IF(ISERROR(D36/$D$28),0,100*D36/$D$28)</f>
        <v>0.67297175577430357</v>
      </c>
    </row>
    <row r="37" spans="1:15" ht="24" x14ac:dyDescent="0.2">
      <c r="A37" s="6" t="s">
        <v>64</v>
      </c>
      <c r="B37" s="48">
        <v>240</v>
      </c>
      <c r="C37" s="38">
        <v>3</v>
      </c>
      <c r="D37" s="13">
        <v>92.6</v>
      </c>
      <c r="E37" s="28">
        <f>IF(ISERROR(D37/C37),,D37/C37)</f>
        <v>30.866666666666664</v>
      </c>
      <c r="F37" s="28">
        <f>IF(ISERROR(C37/$B$3),0,C37/$B$3)</f>
        <v>4.6875E-2</v>
      </c>
      <c r="G37" s="28">
        <f>IF(ISERROR(D37/$B$3),0,D37/$B$3)</f>
        <v>1.4468749999999999</v>
      </c>
      <c r="H37" s="28">
        <f>IF(ISERROR(C37/$C$6),0,100*C37/$C$6)</f>
        <v>9.1213134691395567E-2</v>
      </c>
      <c r="I37" s="28">
        <f>IF(ISERROR(D37/$D$6),0,100*D37/$D$6)</f>
        <v>0.32254693650074889</v>
      </c>
      <c r="J37" s="28">
        <f>IF(ISERROR(C37/$C$28),0,100*C37/$C$28)</f>
        <v>0.66518847006651882</v>
      </c>
      <c r="K37" s="28">
        <f>IF(ISERROR(D37/$D$28),0,100*D37/$D$28)</f>
        <v>1.1915331660554591</v>
      </c>
    </row>
    <row r="38" spans="1:15" x14ac:dyDescent="0.2">
      <c r="A38" s="49" t="s">
        <v>65</v>
      </c>
      <c r="B38" s="48">
        <v>250</v>
      </c>
      <c r="C38" s="38">
        <v>17</v>
      </c>
      <c r="D38" s="13">
        <v>149.19999999999999</v>
      </c>
      <c r="E38" s="28">
        <f>IF(ISERROR(D38/C38),,D38/C38)</f>
        <v>8.7764705882352931</v>
      </c>
      <c r="F38" s="28">
        <f>IF(ISERROR(C38/$B$3),0,C38/$B$3)</f>
        <v>0.265625</v>
      </c>
      <c r="G38" s="28">
        <f>IF(ISERROR(D38/$B$3),0,D38/$B$3)</f>
        <v>2.3312499999999998</v>
      </c>
      <c r="H38" s="28">
        <f>IF(ISERROR(C38/$C$6),0,100*C38/$C$6)</f>
        <v>0.51687442991790822</v>
      </c>
      <c r="I38" s="28">
        <f>IF(ISERROR(D38/$D$6),0,100*D38/$D$6)</f>
        <v>0.51969765578738369</v>
      </c>
      <c r="J38" s="28">
        <f>IF(ISERROR(C38/$C$28),0,100*C38/$C$28)</f>
        <v>3.7694013303769403</v>
      </c>
      <c r="K38" s="28">
        <f>IF(ISERROR(D38/$D$28),0,100*D38/$D$28)</f>
        <v>1.9198352956314737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451</v>
      </c>
      <c r="D40" s="16">
        <v>7771.5000000000009</v>
      </c>
      <c r="E40" s="42">
        <f>IF(ISERROR(D40/C40),,D40/C40)</f>
        <v>17.231707317073173</v>
      </c>
      <c r="F40" s="42">
        <f>IF(ISERROR(C40/$B$3),0,C40/$B$3)</f>
        <v>7.046875</v>
      </c>
      <c r="G40" s="42">
        <f>IF(ISERROR(D40/$B$3),0,D40/$B$3)</f>
        <v>121.42968750000001</v>
      </c>
      <c r="H40" s="42">
        <f>IF(ISERROR(C40/$C$6),0,100*C40/$C$6)</f>
        <v>13.7123745819398</v>
      </c>
      <c r="I40" s="42">
        <f>IF(ISERROR(D40/$D$6),0,100*D40/$D$6)</f>
        <v>27.069908391096874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16</v>
      </c>
      <c r="D41" s="13">
        <v>613.5</v>
      </c>
      <c r="E41" s="28">
        <f>IF(ISERROR(D41/C41),,D41/C41)</f>
        <v>38.34375</v>
      </c>
      <c r="F41" s="28">
        <f>IF(ISERROR(C41/$B$3),0,C41/$B$3)</f>
        <v>0.25</v>
      </c>
      <c r="G41" s="28">
        <f>IF(ISERROR(D41/$B$3),0,D41/$B$3)</f>
        <v>9.5859375</v>
      </c>
      <c r="H41" s="28">
        <f>IF(ISERROR(C41/$C$6),0,100*C41/$C$6)</f>
        <v>0.48647005168744301</v>
      </c>
      <c r="I41" s="28">
        <f>IF(ISERROR(D41/$D$6),0,100*D41/$D$6)</f>
        <v>2.1369605350238601</v>
      </c>
      <c r="J41" s="28">
        <f>IF(ISERROR(C41/$C$40),0,100*C41/$C$40)</f>
        <v>3.5476718403547673</v>
      </c>
      <c r="K41" s="28">
        <f>IF(ISERROR(D41/$D$40),0,100*D41/$D$40)</f>
        <v>7.8942289133371926</v>
      </c>
    </row>
    <row r="42" spans="1:15" x14ac:dyDescent="0.2">
      <c r="A42" s="6" t="s">
        <v>68</v>
      </c>
      <c r="B42" s="5">
        <v>320</v>
      </c>
      <c r="C42" s="38">
        <v>47</v>
      </c>
      <c r="D42" s="13">
        <v>937.40000000000009</v>
      </c>
      <c r="E42" s="28">
        <f>IF(ISERROR(D42/C42),,D42/C42)</f>
        <v>19.944680851063833</v>
      </c>
      <c r="F42" s="28">
        <f>IF(ISERROR(C42/$B$3),0,C42/$B$3)</f>
        <v>0.734375</v>
      </c>
      <c r="G42" s="28">
        <f>IF(ISERROR(D42/$B$3),0,D42/$B$3)</f>
        <v>14.646875000000001</v>
      </c>
      <c r="H42" s="28">
        <f>IF(ISERROR(C42/$C$6),0,100*C42/$C$6)</f>
        <v>1.4290057768318638</v>
      </c>
      <c r="I42" s="28">
        <f>IF(ISERROR(D42/$D$6),0,100*D42/$D$6)</f>
        <v>3.2651781671252924</v>
      </c>
      <c r="J42" s="28">
        <f>IF(ISERROR(C42/$C$40),0,100*C42/$C$40)</f>
        <v>10.421286031042129</v>
      </c>
      <c r="K42" s="28">
        <f>IF(ISERROR(D42/$D$40),0,100*D42/$D$40)</f>
        <v>12.062021488773082</v>
      </c>
    </row>
    <row r="43" spans="1:15" x14ac:dyDescent="0.2">
      <c r="A43" s="6" t="s">
        <v>69</v>
      </c>
      <c r="B43" s="5">
        <v>330</v>
      </c>
      <c r="C43" s="38">
        <v>11</v>
      </c>
      <c r="D43" s="13">
        <v>754</v>
      </c>
      <c r="E43" s="28">
        <f>IF(ISERROR(D43/C43),,D43/C43)</f>
        <v>68.545454545454547</v>
      </c>
      <c r="F43" s="28">
        <f>IF(ISERROR(C43/$B$3),0,C43/$B$3)</f>
        <v>0.171875</v>
      </c>
      <c r="G43" s="28">
        <f>IF(ISERROR(D43/$B$3),0,D43/$B$3)</f>
        <v>11.78125</v>
      </c>
      <c r="H43" s="28">
        <f>IF(ISERROR(C43/$C$6),0,100*C43/$C$6)</f>
        <v>0.33444816053511706</v>
      </c>
      <c r="I43" s="28">
        <f>IF(ISERROR(D43/$D$6),0,100*D43/$D$6)</f>
        <v>2.6263541049844998</v>
      </c>
      <c r="J43" s="28">
        <f>IF(ISERROR(C43/$C$40),0,100*C43/$C$40)</f>
        <v>2.4390243902439024</v>
      </c>
      <c r="K43" s="28">
        <f>IF(ISERROR(D43/$D$40),0,100*D43/$D$40)</f>
        <v>9.7021167084861339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28</v>
      </c>
      <c r="D44" s="13">
        <v>250.6</v>
      </c>
      <c r="E44" s="28">
        <f>IF(ISERROR(D44/C44),,D44/C44)</f>
        <v>8.9499999999999993</v>
      </c>
      <c r="F44" s="28">
        <f>IF(ISERROR(C44/$B$3),0,C44/$B$3)</f>
        <v>0.4375</v>
      </c>
      <c r="G44" s="28">
        <f>IF(ISERROR(D44/$B$3),0,D44/$B$3)</f>
        <v>3.9156249999999999</v>
      </c>
      <c r="H44" s="28">
        <f>IF(ISERROR(C44/$C$6),0,100*C44/$C$6)</f>
        <v>0.85132259045302527</v>
      </c>
      <c r="I44" s="28">
        <f>IF(ISERROR(D44/$D$6),0,100*D44/$D$6)</f>
        <v>0.87289700094047162</v>
      </c>
      <c r="J44" s="28">
        <f>IF(ISERROR(C44/$C$40),0,100*C44/$C$40)</f>
        <v>6.2084257206208422</v>
      </c>
      <c r="K44" s="28">
        <f>IF(ISERROR(D44/$D$40),0,100*D44/$D$40)</f>
        <v>3.2246027150485745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91</v>
      </c>
      <c r="D45" s="13">
        <v>1278.7999999999997</v>
      </c>
      <c r="E45" s="28">
        <f>IF(ISERROR(D45/C45),,D45/C45)</f>
        <v>14.052747252747249</v>
      </c>
      <c r="F45" s="28">
        <f>IF(ISERROR(C45/$B$3),0,C45/$B$3)</f>
        <v>1.421875</v>
      </c>
      <c r="G45" s="28">
        <f>IF(ISERROR(D45/$B$3),0,D45/$B$3)</f>
        <v>19.981249999999996</v>
      </c>
      <c r="H45" s="28">
        <f>IF(ISERROR(C45/$C$6),0,100*C45/$C$6)</f>
        <v>2.766798418972332</v>
      </c>
      <c r="I45" s="28">
        <f>IF(ISERROR(D45/$D$6),0,100*D45/$D$6)</f>
        <v>4.4543522937058055</v>
      </c>
      <c r="J45" s="28">
        <f>IF(ISERROR(C45/$C$40),0,100*C45/$C$40)</f>
        <v>20.177383592017737</v>
      </c>
      <c r="K45" s="28">
        <f>IF(ISERROR(D45/$D$40),0,100*D45/$D$40)</f>
        <v>16.454995818053138</v>
      </c>
    </row>
    <row r="46" spans="1:15" x14ac:dyDescent="0.2">
      <c r="A46" s="6" t="s">
        <v>72</v>
      </c>
      <c r="B46" s="5">
        <v>360</v>
      </c>
      <c r="C46" s="38">
        <v>29</v>
      </c>
      <c r="D46" s="13">
        <v>705.09999999999991</v>
      </c>
      <c r="E46" s="28">
        <f>IF(ISERROR(D46/C46),,D46/C46)</f>
        <v>24.313793103448273</v>
      </c>
      <c r="F46" s="28">
        <f>IF(ISERROR(C46/$B$3),0,C46/$B$3)</f>
        <v>0.453125</v>
      </c>
      <c r="G46" s="28">
        <f>IF(ISERROR(D46/$B$3),0,D46/$B$3)</f>
        <v>11.017187499999999</v>
      </c>
      <c r="H46" s="28">
        <f>IF(ISERROR(C46/$C$6),0,100*C46/$C$6)</f>
        <v>0.88172696868349043</v>
      </c>
      <c r="I46" s="28">
        <f>IF(ISERROR(D46/$D$6),0,100*D46/$D$6)</f>
        <v>2.456024243268661</v>
      </c>
      <c r="J46" s="28">
        <f>IF(ISERROR(C46/$C$40),0,100*C46/$C$40)</f>
        <v>6.4301552106430151</v>
      </c>
      <c r="K46" s="28">
        <f>IF(ISERROR(D46/$D$40),0,100*D46/$D$40)</f>
        <v>9.0728945506015535</v>
      </c>
    </row>
    <row r="47" spans="1:15" x14ac:dyDescent="0.2">
      <c r="A47" s="6" t="s">
        <v>73</v>
      </c>
      <c r="B47" s="5">
        <v>370</v>
      </c>
      <c r="C47" s="38">
        <v>52</v>
      </c>
      <c r="D47" s="13">
        <v>547.80000000000007</v>
      </c>
      <c r="E47" s="28">
        <f>IF(ISERROR(D47/C47),,D47/C47)</f>
        <v>10.534615384615385</v>
      </c>
      <c r="F47" s="28">
        <f>IF(ISERROR(C47/$B$3),0,C47/$B$3)</f>
        <v>0.8125</v>
      </c>
      <c r="G47" s="28">
        <f>IF(ISERROR(D47/$B$3),0,D47/$B$3)</f>
        <v>8.5593750000000011</v>
      </c>
      <c r="H47" s="28">
        <f>IF(ISERROR(C47/$C$6),0,100*C47/$C$6)</f>
        <v>1.5810276679841897</v>
      </c>
      <c r="I47" s="28">
        <f>IF(ISERROR(D47/$D$6),0,100*D47/$D$6)</f>
        <v>1.9081124386081023</v>
      </c>
      <c r="J47" s="28">
        <f>IF(ISERROR(C47/$C$40),0,100*C47/$C$40)</f>
        <v>11.529933481152993</v>
      </c>
      <c r="K47" s="28">
        <f>IF(ISERROR(D47/$D$40),0,100*D47/$D$40)</f>
        <v>7.0488322717622083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37</v>
      </c>
      <c r="D48" s="13">
        <v>274.29999999999995</v>
      </c>
      <c r="E48" s="28">
        <f>IF(ISERROR(D48/C48),,D48/C48)</f>
        <v>7.4135135135135126</v>
      </c>
      <c r="F48" s="28">
        <f>IF(ISERROR(C48/$B$3),0,C48/$B$3)</f>
        <v>0.578125</v>
      </c>
      <c r="G48" s="28">
        <f>IF(ISERROR(D48/$B$3),0,D48/$B$3)</f>
        <v>4.2859374999999993</v>
      </c>
      <c r="H48" s="28">
        <f>IF(ISERROR(C48/$C$6),0,100*C48/$C$6)</f>
        <v>1.124961994527212</v>
      </c>
      <c r="I48" s="28">
        <f>IF(ISERROR(D48/$D$6),0,100*D48/$D$6)</f>
        <v>0.95544951060642991</v>
      </c>
      <c r="J48" s="28">
        <f>IF(ISERROR(C48/$C$40),0,100*C48/$C$40)</f>
        <v>8.2039911308203983</v>
      </c>
      <c r="K48" s="28">
        <f>IF(ISERROR(D48/$D$40),0,100*D48/$D$40)</f>
        <v>3.5295631473975413</v>
      </c>
    </row>
    <row r="49" spans="1:14" x14ac:dyDescent="0.2">
      <c r="A49" s="6" t="s">
        <v>75</v>
      </c>
      <c r="B49" s="5">
        <v>372</v>
      </c>
      <c r="C49" s="38">
        <v>9</v>
      </c>
      <c r="D49" s="13">
        <v>123.6</v>
      </c>
      <c r="E49" s="28">
        <f>IF(ISERROR(D49/C49),,D49/C49)</f>
        <v>13.733333333333333</v>
      </c>
      <c r="F49" s="28">
        <f>IF(ISERROR(C49/$B$3),0,C49/$B$3)</f>
        <v>0.140625</v>
      </c>
      <c r="G49" s="28">
        <f>IF(ISERROR(D49/$B$3),0,D49/$B$3)</f>
        <v>1.9312499999999999</v>
      </c>
      <c r="H49" s="28">
        <f>IF(ISERROR(C49/$C$6),0,100*C49/$C$6)</f>
        <v>0.27363940407418669</v>
      </c>
      <c r="I49" s="28">
        <f>IF(ISERROR(D49/$D$6),0,100*D49/$D$6)</f>
        <v>0.43052701243512487</v>
      </c>
      <c r="J49" s="28">
        <f>IF(ISERROR(C49/$C$40),0,100*C49/$C$40)</f>
        <v>1.9955654101995566</v>
      </c>
      <c r="K49" s="28">
        <f>IF(ISERROR(D49/$D$40),0,100*D49/$D$40)</f>
        <v>1.5904265585794246</v>
      </c>
      <c r="N49" s="1"/>
    </row>
    <row r="50" spans="1:14" x14ac:dyDescent="0.2">
      <c r="A50" s="6" t="s">
        <v>76</v>
      </c>
      <c r="B50" s="5">
        <v>373</v>
      </c>
      <c r="C50" s="38">
        <v>6</v>
      </c>
      <c r="D50" s="13">
        <v>148.6</v>
      </c>
      <c r="E50" s="28">
        <f>IF(ISERROR(D50/C50),,D50/C50)</f>
        <v>24.766666666666666</v>
      </c>
      <c r="F50" s="28">
        <f>IF(ISERROR(C50/$B$3),0,C50/$B$3)</f>
        <v>9.375E-2</v>
      </c>
      <c r="G50" s="28">
        <f>IF(ISERROR(D50/$B$3),0,D50/$B$3)</f>
        <v>2.3218749999999999</v>
      </c>
      <c r="H50" s="28">
        <f>IF(ISERROR(C50/$C$6),0,100*C50/$C$6)</f>
        <v>0.18242626938279113</v>
      </c>
      <c r="I50" s="28">
        <f>IF(ISERROR(D50/$D$6),0,100*D50/$D$6)</f>
        <v>0.51760771883381518</v>
      </c>
      <c r="J50" s="28">
        <f>IF(ISERROR(C50/$C$40),0,100*C50/$C$40)</f>
        <v>1.3303769401330376</v>
      </c>
      <c r="K50" s="28">
        <f>IF(ISERROR(D50/$D$40),0,100*D50/$D$40)</f>
        <v>1.9121147783568164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177</v>
      </c>
      <c r="D51" s="13">
        <v>2684.3000000000006</v>
      </c>
      <c r="E51" s="28">
        <f>IF(ISERROR(D51/C51),,D51/C51)</f>
        <v>15.165536723163845</v>
      </c>
      <c r="F51" s="28">
        <f>IF(ISERROR(C51/$B$3),0,C51/$B$3)</f>
        <v>2.765625</v>
      </c>
      <c r="G51" s="28">
        <f>IF(ISERROR(D51/$B$3),0,D51/$B$3)</f>
        <v>41.94218750000001</v>
      </c>
      <c r="H51" s="28">
        <f>IF(ISERROR(C51/$C$6),0,100*C51/$C$6)</f>
        <v>5.3815749467923384</v>
      </c>
      <c r="I51" s="28">
        <f>IF(ISERROR(D51/$D$6),0,100*D51/$D$6)</f>
        <v>9.3500296074401774</v>
      </c>
      <c r="J51" s="28">
        <f>IF(ISERROR(C51/$C$40),0,100*C51/$C$40)</f>
        <v>39.246119733924616</v>
      </c>
      <c r="K51" s="28">
        <f>IF(ISERROR(D51/$D$40),0,100*D51/$D$40)</f>
        <v>34.540307533938112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1031.5999999999999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262</v>
      </c>
      <c r="D59" s="20">
        <v>265</v>
      </c>
      <c r="E59" s="16">
        <f>(C59+D59)/2</f>
        <v>263.5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210</v>
      </c>
      <c r="D60" s="17">
        <v>211</v>
      </c>
      <c r="E60" s="16">
        <f>(C60+D60)/2</f>
        <v>210.5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67</v>
      </c>
      <c r="D62" s="14">
        <v>72</v>
      </c>
      <c r="E62" s="13">
        <f>(C62+D62)/2</f>
        <v>69.5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1</v>
      </c>
      <c r="E63" s="13">
        <f>(C63+D63)/2</f>
        <v>0.5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7</v>
      </c>
      <c r="D65" s="14">
        <v>7</v>
      </c>
      <c r="E65" s="13">
        <f>(C65+D65)/2</f>
        <v>7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88</v>
      </c>
      <c r="D66" s="14">
        <v>87</v>
      </c>
      <c r="E66" s="13">
        <f>(C66+D66)/2</f>
        <v>87.5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4</v>
      </c>
      <c r="D67" s="14">
        <v>4</v>
      </c>
      <c r="E67" s="13">
        <f>(C67+D67)/2</f>
        <v>4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52</v>
      </c>
      <c r="D68" s="17">
        <v>54</v>
      </c>
      <c r="E68" s="16">
        <f>(C68+D68)/2</f>
        <v>53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25</v>
      </c>
      <c r="D70" s="14">
        <v>30</v>
      </c>
      <c r="E70" s="13">
        <f>(C70+D70)/2</f>
        <v>27.5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2</v>
      </c>
      <c r="D72" s="14">
        <v>1</v>
      </c>
      <c r="E72" s="13">
        <f>(C72+D72)/2</f>
        <v>1.5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4</v>
      </c>
      <c r="D73" s="14">
        <v>4</v>
      </c>
      <c r="E73" s="13">
        <f>(C73+D73)/2</f>
        <v>4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14</v>
      </c>
      <c r="D74" s="14">
        <v>15</v>
      </c>
      <c r="E74" s="13">
        <f>(C74+D74)/2</f>
        <v>14.5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21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5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19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128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29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411</v>
      </c>
      <c r="D6" s="59">
        <v>3842.4999999999995</v>
      </c>
      <c r="E6" s="42">
        <f>IF(ISERROR(D6/C6),,D6/C6)</f>
        <v>9.3491484184914828</v>
      </c>
      <c r="F6" s="42">
        <f>IF(ISERROR(C6/$B$3),0,C6/$B$3)</f>
        <v>14.172413793103448</v>
      </c>
      <c r="G6" s="42">
        <f>IF(ISERROR(D6/$B$3),0,D6/$B$3)</f>
        <v>132.49999999999997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125</v>
      </c>
      <c r="D7" s="16">
        <v>840.30000000000007</v>
      </c>
      <c r="E7" s="42">
        <f>IF(ISERROR(D7/C7),,D7/C7)</f>
        <v>6.7224000000000004</v>
      </c>
      <c r="F7" s="42">
        <f>IF(ISERROR(C7/$B$3),0,C7/$B$3)</f>
        <v>4.3103448275862073</v>
      </c>
      <c r="G7" s="42">
        <f>IF(ISERROR(D7/$B$3),0,D7/$B$3)</f>
        <v>28.975862068965519</v>
      </c>
      <c r="H7" s="42">
        <f>IF(ISERROR(C7/$C$6),0,100*C7/$C$6)</f>
        <v>30.413625304136254</v>
      </c>
      <c r="I7" s="42">
        <f>IF(ISERROR(D7/$D$6),0,100*D7/$D$6)</f>
        <v>21.868575146389073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108</v>
      </c>
      <c r="D8" s="13">
        <v>614.6</v>
      </c>
      <c r="E8" s="28">
        <f>IF(ISERROR(D8/C8),,D8/C8)</f>
        <v>5.6907407407407407</v>
      </c>
      <c r="F8" s="28">
        <f>IF(ISERROR(C8/$B$3),0,C8/$B$3)</f>
        <v>3.7241379310344827</v>
      </c>
      <c r="G8" s="28">
        <f>IF(ISERROR(D8/$B$3),0,D8/$B$3)</f>
        <v>21.193103448275863</v>
      </c>
      <c r="H8" s="28">
        <f>IF(ISERROR(C8/$C$6),0,100*C8/$C$6)</f>
        <v>26.277372262773724</v>
      </c>
      <c r="I8" s="28">
        <f>IF(ISERROR(D8/$D$6),0,100*D8/$D$6)</f>
        <v>15.994795055302539</v>
      </c>
      <c r="J8" s="28">
        <f>IF(ISERROR(C8/$C$7),0,100*C8/$C$7)</f>
        <v>86.4</v>
      </c>
      <c r="K8" s="28">
        <f>IF(ISERROR(D8/$D$7),0,100*D8/$D$7)</f>
        <v>73.140545043436859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13</v>
      </c>
      <c r="D9" s="13">
        <v>157.80000000000001</v>
      </c>
      <c r="E9" s="28">
        <f>IF(ISERROR(D9/C9),,D9/C9)</f>
        <v>12.13846153846154</v>
      </c>
      <c r="F9" s="28">
        <f>IF(ISERROR(C9/$B$3),0,C9/$B$3)</f>
        <v>0.44827586206896552</v>
      </c>
      <c r="G9" s="28">
        <f>IF(ISERROR(D9/$B$3),0,D9/$B$3)</f>
        <v>5.4413793103448276</v>
      </c>
      <c r="H9" s="28">
        <f>IF(ISERROR(C9/$C$6),0,100*C9/$C$6)</f>
        <v>3.1630170316301705</v>
      </c>
      <c r="I9" s="28">
        <f>IF(ISERROR(D9/$D$6),0,100*D9/$D$6)</f>
        <v>4.1067013662979841</v>
      </c>
      <c r="J9" s="28">
        <f>IF(ISERROR(C9/$C$7),0,100*C9/$C$7)</f>
        <v>10.4</v>
      </c>
      <c r="K9" s="28">
        <f>IF(ISERROR(D9/$D$7),0,100*D9/$D$7)</f>
        <v>18.779007497322386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1</v>
      </c>
      <c r="D10" s="13">
        <v>4</v>
      </c>
      <c r="E10" s="28">
        <f>IF(ISERROR(D10/C10),,D10/C10)</f>
        <v>4</v>
      </c>
      <c r="F10" s="28">
        <f>IF(ISERROR(C10/$B$3),0,C10/$B$3)</f>
        <v>3.4482758620689655E-2</v>
      </c>
      <c r="G10" s="28">
        <f>IF(ISERROR(D10/$B$3),0,D10/$B$3)</f>
        <v>0.13793103448275862</v>
      </c>
      <c r="H10" s="28">
        <f>IF(ISERROR(C10/$C$6),0,100*C10/$C$6)</f>
        <v>0.24330900243309003</v>
      </c>
      <c r="I10" s="28">
        <f>IF(ISERROR(D10/$D$6),0,100*D10/$D$6)</f>
        <v>0.1040988939492518</v>
      </c>
      <c r="J10" s="28">
        <f>IF(ISERROR(C10/$C$7),0,100*C10/$C$7)</f>
        <v>0.8</v>
      </c>
      <c r="K10" s="28">
        <f>IF(ISERROR(D10/$D$7),0,100*D10/$D$7)</f>
        <v>0.47602046888016181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3</v>
      </c>
      <c r="D11" s="13">
        <v>63.9</v>
      </c>
      <c r="E11" s="28">
        <f>IF(ISERROR(D11/C11),,D11/C11)</f>
        <v>21.3</v>
      </c>
      <c r="F11" s="28">
        <f>IF(ISERROR(C11/$B$3),0,C11/$B$3)</f>
        <v>0.10344827586206896</v>
      </c>
      <c r="G11" s="28">
        <f>IF(ISERROR(D11/$B$3),0,D11/$B$3)</f>
        <v>2.203448275862069</v>
      </c>
      <c r="H11" s="28">
        <f>IF(ISERROR(C11/$C$6),0,100*C11/$C$6)</f>
        <v>0.72992700729927007</v>
      </c>
      <c r="I11" s="28">
        <f>IF(ISERROR(D11/$D$6),0,100*D11/$D$6)</f>
        <v>1.6629798308392976</v>
      </c>
      <c r="J11" s="28">
        <f>IF(ISERROR(C11/$C$7),0,100*C11/$C$7)</f>
        <v>2.4</v>
      </c>
      <c r="K11" s="28">
        <f>IF(ISERROR(D11/$D$7),0,100*D11/$D$7)</f>
        <v>7.6044269903605848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13</v>
      </c>
      <c r="D12" s="13">
        <v>96.3</v>
      </c>
      <c r="E12" s="28">
        <f>IF(ISERROR(D12/C12),,D12/C12)</f>
        <v>7.4076923076923071</v>
      </c>
      <c r="F12" s="28">
        <f>IF(ISERROR(C12/$B$3),0,C12/$B$3)</f>
        <v>0.44827586206896552</v>
      </c>
      <c r="G12" s="28">
        <f>IF(ISERROR(D12/$B$3),0,D12/$B$3)</f>
        <v>3.3206896551724139</v>
      </c>
      <c r="H12" s="28">
        <f>IF(ISERROR(C12/$C$6),0,100*C12/$C$6)</f>
        <v>3.1630170316301705</v>
      </c>
      <c r="I12" s="28">
        <f>IF(ISERROR(D12/$D$6),0,100*D12/$D$6)</f>
        <v>2.5061808718282372</v>
      </c>
      <c r="J12" s="28">
        <f>IF(ISERROR(C12/$C$7),0,100*C12/$C$7)</f>
        <v>10.4</v>
      </c>
      <c r="K12" s="28">
        <f>IF(ISERROR(D12/$D$7),0,100*D12/$D$7)</f>
        <v>11.460192788289895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19</v>
      </c>
      <c r="D13" s="16">
        <v>264.89999999999998</v>
      </c>
      <c r="E13" s="42">
        <f>IF(ISERROR(D13/C13),,D13/C13)</f>
        <v>13.942105263157893</v>
      </c>
      <c r="F13" s="42">
        <f>IF(ISERROR(C13/$B$3),0,C13/$B$3)</f>
        <v>0.65517241379310343</v>
      </c>
      <c r="G13" s="42">
        <f>IF(ISERROR(D13/$B$3),0,D13/$B$3)</f>
        <v>9.1344827586206883</v>
      </c>
      <c r="H13" s="42">
        <f>IF(ISERROR(C13/$C$6),0,100*C13/$C$6)</f>
        <v>4.6228710462287106</v>
      </c>
      <c r="I13" s="42">
        <f>IF(ISERROR(D13/$D$6),0,100*D13/$D$6)</f>
        <v>6.8939492517891994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12</v>
      </c>
      <c r="D14" s="13">
        <v>238.39999999999998</v>
      </c>
      <c r="E14" s="28">
        <f>IF(ISERROR(D14/C14),,D14/C14)</f>
        <v>19.866666666666664</v>
      </c>
      <c r="F14" s="28">
        <f>IF(ISERROR(C14/$B$3),0,C14/$B$3)</f>
        <v>0.41379310344827586</v>
      </c>
      <c r="G14" s="28">
        <f>IF(ISERROR(D14/$B$3),0,D14/$B$3)</f>
        <v>8.2206896551724125</v>
      </c>
      <c r="H14" s="28">
        <f>IF(ISERROR(C14/$C$6),0,100*C14/$C$6)</f>
        <v>2.9197080291970803</v>
      </c>
      <c r="I14" s="28">
        <f>IF(ISERROR(D14/$D$6),0,100*D14/$D$6)</f>
        <v>6.2042940793754067</v>
      </c>
      <c r="J14" s="28">
        <f>IF(ISERROR(C14/$C$13),0,100*C14/$C$13)</f>
        <v>63.157894736842103</v>
      </c>
      <c r="K14" s="28">
        <f>IF(ISERROR(D14/$D$13),0,100*D14/$D$13)</f>
        <v>89.996224990562467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7</v>
      </c>
      <c r="D15" s="13">
        <v>26.5</v>
      </c>
      <c r="E15" s="28">
        <f>IF(ISERROR(D15/C15),,D15/C15)</f>
        <v>3.7857142857142856</v>
      </c>
      <c r="F15" s="28">
        <f>IF(ISERROR(C15/$B$3),0,C15/$B$3)</f>
        <v>0.2413793103448276</v>
      </c>
      <c r="G15" s="28">
        <f>IF(ISERROR(D15/$B$3),0,D15/$B$3)</f>
        <v>0.91379310344827591</v>
      </c>
      <c r="H15" s="28">
        <f>IF(ISERROR(C15/$C$6),0,100*C15/$C$6)</f>
        <v>1.7031630170316301</v>
      </c>
      <c r="I15" s="28">
        <f>IF(ISERROR(D15/$D$6),0,100*D15/$D$6)</f>
        <v>0.68965517241379315</v>
      </c>
      <c r="J15" s="28">
        <f>IF(ISERROR(C15/$C$13),0,100*C15/$C$13)</f>
        <v>36.842105263157897</v>
      </c>
      <c r="K15" s="28">
        <f>IF(ISERROR(D15/$D$7),0,100*D15/$D$7)</f>
        <v>3.153635606331072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219</v>
      </c>
      <c r="D16" s="16">
        <v>2622.8</v>
      </c>
      <c r="E16" s="42">
        <f>IF(ISERROR(D16/C16),,D16/C16)</f>
        <v>11.976255707762558</v>
      </c>
      <c r="F16" s="42">
        <f>IF(ISERROR(C16/$B$3),0,C16/$B$3)</f>
        <v>7.5517241379310347</v>
      </c>
      <c r="G16" s="42">
        <f>IF(ISERROR(D16/$B$3),0,D16/$B$3)</f>
        <v>90.441379310344828</v>
      </c>
      <c r="H16" s="42">
        <f>IF(ISERROR(C16/$C$6),0,100*C16/$C$6)</f>
        <v>53.284671532846716</v>
      </c>
      <c r="I16" s="42">
        <f>IF(ISERROR(D16/$D$6),0,100*D16/$D$6)</f>
        <v>68.257644762524407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55</v>
      </c>
      <c r="D17" s="13">
        <v>286.10000000000002</v>
      </c>
      <c r="E17" s="28">
        <f>IF(ISERROR(D17/C17),,D17/C17)</f>
        <v>5.2018181818181821</v>
      </c>
      <c r="F17" s="28">
        <f>IF(ISERROR(C17/$B$3),0,C17/$B$3)</f>
        <v>1.896551724137931</v>
      </c>
      <c r="G17" s="28">
        <f>IF(ISERROR(D17/$B$3),0,D17/$B$3)</f>
        <v>9.8655172413793117</v>
      </c>
      <c r="H17" s="28">
        <f>IF(ISERROR(C17/$C$6),0,100*C17/$C$6)</f>
        <v>13.381995133819951</v>
      </c>
      <c r="I17" s="28">
        <f>IF(ISERROR(D17/$D$6),0,100*D17/$D$6)</f>
        <v>7.4456733897202358</v>
      </c>
      <c r="J17" s="28">
        <f>IF(ISERROR(C17/$C$16),0,100*C17/$C$16)</f>
        <v>25.114155251141554</v>
      </c>
      <c r="K17" s="28">
        <f>IF(ISERROR(D17/$D$16),0,100*D17/$D$16)</f>
        <v>10.908189720908952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8</v>
      </c>
      <c r="D18" s="13">
        <v>67.3</v>
      </c>
      <c r="E18" s="28">
        <f>IF(ISERROR(D18/C18),,D18/C18)</f>
        <v>8.4124999999999996</v>
      </c>
      <c r="F18" s="28">
        <f>IF(ISERROR(C18/$B$3),0,C18/$B$3)</f>
        <v>0.27586206896551724</v>
      </c>
      <c r="G18" s="28">
        <f>IF(ISERROR(D18/$B$3),0,D18/$B$3)</f>
        <v>2.3206896551724139</v>
      </c>
      <c r="H18" s="28">
        <f>IF(ISERROR(C18/$C$6),0,100*C18/$C$6)</f>
        <v>1.9464720194647203</v>
      </c>
      <c r="I18" s="28">
        <f>IF(ISERROR(D18/$D$6),0,100*D18/$D$6)</f>
        <v>1.7514638906961615</v>
      </c>
      <c r="J18" s="28">
        <f>IF(ISERROR(C18/$C$16),0,100*C18/$C$16)</f>
        <v>3.6529680365296802</v>
      </c>
      <c r="K18" s="28">
        <f>IF(ISERROR(D18/$D$16),0,100*D18/$D$16)</f>
        <v>2.5659600427024554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149</v>
      </c>
      <c r="D19" s="13">
        <v>2243.1999999999998</v>
      </c>
      <c r="E19" s="28">
        <f>IF(ISERROR(D19/C19),,D19/C19)</f>
        <v>15.055033557046979</v>
      </c>
      <c r="F19" s="28">
        <f>IF(ISERROR(C19/$B$3),0,C19/$B$3)</f>
        <v>5.1379310344827589</v>
      </c>
      <c r="G19" s="28">
        <f>IF(ISERROR(D19/$B$3),0,D19/$B$3)</f>
        <v>77.351724137931029</v>
      </c>
      <c r="H19" s="28">
        <f>IF(ISERROR(C19/$C$6),0,100*C19/$C$6)</f>
        <v>36.253041362530411</v>
      </c>
      <c r="I19" s="28">
        <f>IF(ISERROR(D19/$D$6),0,100*D19/$D$6)</f>
        <v>58.378659726740402</v>
      </c>
      <c r="J19" s="28">
        <f>IF(ISERROR(C19/$C$16),0,100*C19/$C$16)</f>
        <v>68.036529680365291</v>
      </c>
      <c r="K19" s="28">
        <f>IF(ISERROR(D19/$D$16),0,100*D19/$D$16)</f>
        <v>85.526917797773351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119</v>
      </c>
      <c r="D20" s="13">
        <v>2010.5999999999997</v>
      </c>
      <c r="E20" s="28">
        <f>IF(ISERROR(D20/C20),,D20/C20)</f>
        <v>16.895798319327728</v>
      </c>
      <c r="F20" s="28">
        <f>IF(ISERROR(C20/$B$3),0,C20/$B$3)</f>
        <v>4.1034482758620694</v>
      </c>
      <c r="G20" s="28">
        <f>IF(ISERROR(D20/$B$3),0,D20/$B$3)</f>
        <v>69.331034482758611</v>
      </c>
      <c r="H20" s="28">
        <f>IF(ISERROR(C20/$C$6),0,100*C20/$C$6)</f>
        <v>28.953771289537713</v>
      </c>
      <c r="I20" s="28">
        <f>IF(ISERROR(D20/$D$6),0,100*D20/$D$6)</f>
        <v>52.32530904359141</v>
      </c>
      <c r="J20" s="28">
        <f>IF(ISERROR(C20/$C$16),0,100*C20/$C$16)</f>
        <v>54.337899543378995</v>
      </c>
      <c r="K20" s="28">
        <f>IF(ISERROR(D20/$D$16),0,100*D20/$D$16)</f>
        <v>76.658532865639756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5</v>
      </c>
      <c r="D21" s="13">
        <v>12.8</v>
      </c>
      <c r="E21" s="28">
        <f>IF(ISERROR(D21/C21),,D21/C21)</f>
        <v>2.56</v>
      </c>
      <c r="F21" s="28">
        <f>IF(ISERROR(C21/$B$3),0,C21/$B$3)</f>
        <v>0.17241379310344829</v>
      </c>
      <c r="G21" s="28">
        <f>IF(ISERROR(D21/$B$3),0,D21/$B$3)</f>
        <v>0.44137931034482764</v>
      </c>
      <c r="H21" s="28">
        <f>IF(ISERROR(C21/$C$6),0,100*C21/$C$6)</f>
        <v>1.2165450121654502</v>
      </c>
      <c r="I21" s="28">
        <f>IF(ISERROR(D21/$D$6),0,100*D21/$D$6)</f>
        <v>0.33311646063760575</v>
      </c>
      <c r="J21" s="28">
        <f>IF(ISERROR(C21/$C$16),0,100*C21/$C$16)</f>
        <v>2.2831050228310503</v>
      </c>
      <c r="K21" s="28">
        <f>IF(ISERROR(D21/$D$16),0,100*D21/$D$16)</f>
        <v>0.48802806161354273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2</v>
      </c>
      <c r="D22" s="13">
        <v>13.4</v>
      </c>
      <c r="E22" s="28">
        <f>IF(ISERROR(D22/C22),,D22/C22)</f>
        <v>6.7</v>
      </c>
      <c r="F22" s="28">
        <f>IF(ISERROR(C22/$B$3),0,C22/$B$3)</f>
        <v>6.8965517241379309E-2</v>
      </c>
      <c r="G22" s="28">
        <f>IF(ISERROR(D22/$B$3),0,D22/$B$3)</f>
        <v>0.46206896551724141</v>
      </c>
      <c r="H22" s="28">
        <f>IF(ISERROR(C22/$C$6),0,100*C22/$C$6)</f>
        <v>0.48661800486618007</v>
      </c>
      <c r="I22" s="28">
        <f>IF(ISERROR(D22/$D$6),0,100*D22/$D$6)</f>
        <v>0.34873129472999354</v>
      </c>
      <c r="J22" s="28">
        <f>IF(ISERROR(C22/$C$16),0,100*C22/$C$16)</f>
        <v>0.91324200913242004</v>
      </c>
      <c r="K22" s="28">
        <f>IF(ISERROR(D22/$D$16),0,100*D22/$D$16)</f>
        <v>0.51090437700167757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48</v>
      </c>
      <c r="D23" s="16">
        <v>114.5</v>
      </c>
      <c r="E23" s="42">
        <f>IF(ISERROR(D23/C23),,D23/C23)</f>
        <v>2.3854166666666665</v>
      </c>
      <c r="F23" s="42">
        <f>IF(ISERROR(C23/$B$3),0,C23/$B$3)</f>
        <v>1.6551724137931034</v>
      </c>
      <c r="G23" s="42">
        <f>IF(ISERROR(D23/$B$3),0,D23/$B$3)</f>
        <v>3.9482758620689653</v>
      </c>
      <c r="H23" s="42">
        <f>IF(ISERROR(C23/$C$6),0,100*C23/$C$6)</f>
        <v>11.678832116788321</v>
      </c>
      <c r="I23" s="42">
        <f>IF(ISERROR(D23/$D$6),0,100*D23/$D$6)</f>
        <v>2.9798308392973327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47</v>
      </c>
      <c r="D24" s="13">
        <v>112</v>
      </c>
      <c r="E24" s="28">
        <f>IF(ISERROR(D24/C24),,D24/C24)</f>
        <v>2.3829787234042552</v>
      </c>
      <c r="F24" s="28">
        <f>IF(ISERROR(C24/$B$3),0,C24/$B$3)</f>
        <v>1.6206896551724137</v>
      </c>
      <c r="G24" s="28">
        <f>IF(ISERROR(D24/$B$3),0,D24/$B$3)</f>
        <v>3.8620689655172415</v>
      </c>
      <c r="H24" s="28">
        <f>IF(ISERROR(C24/$C$6),0,100*C24/$C$6)</f>
        <v>11.435523114355231</v>
      </c>
      <c r="I24" s="28">
        <f>IF(ISERROR(D24/$D$6),0,100*D24/$D$6)</f>
        <v>2.9147690305790506</v>
      </c>
      <c r="J24" s="28">
        <f>IF(ISERROR(C24/$C$23),0,100*C24/$C$23)</f>
        <v>97.916666666666671</v>
      </c>
      <c r="K24" s="28">
        <f>IF(ISERROR(D24/$D$23),0,100*D24/$D$23)</f>
        <v>97.816593886462883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</v>
      </c>
      <c r="D25" s="13">
        <v>2.5</v>
      </c>
      <c r="E25" s="28">
        <f>IF(ISERROR(D25/C25),,D25/C25)</f>
        <v>2.5</v>
      </c>
      <c r="F25" s="28">
        <f>IF(ISERROR(C25/$B$3),0,C25/$B$3)</f>
        <v>3.4482758620689655E-2</v>
      </c>
      <c r="G25" s="28">
        <f>IF(ISERROR(D25/$B$3),0,D25/$B$3)</f>
        <v>8.6206896551724144E-2</v>
      </c>
      <c r="H25" s="28">
        <f>IF(ISERROR(C25/$C$6),0,100*C25/$C$6)</f>
        <v>0.24330900243309003</v>
      </c>
      <c r="I25" s="28">
        <f>IF(ISERROR(D25/$D$6),0,100*D25/$D$6)</f>
        <v>6.5061808718282377E-2</v>
      </c>
      <c r="J25" s="28">
        <f>IF(ISERROR(C25/$C$23),0,100*C25/$C$23)</f>
        <v>2.0833333333333335</v>
      </c>
      <c r="K25" s="28">
        <f>IF(ISERROR(D25/$D$23),0,100*D25/$D$23)</f>
        <v>2.1834061135371181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5</v>
      </c>
      <c r="D26" s="16">
        <v>75.100000000000009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125</v>
      </c>
      <c r="D28" s="16">
        <v>840.30000000000007</v>
      </c>
      <c r="E28" s="42">
        <f>IF(ISERROR(D28/C28),,D28/C28)</f>
        <v>6.7224000000000004</v>
      </c>
      <c r="F28" s="42">
        <f>IF(ISERROR(C28/$B$3),0,C28/$B$3)</f>
        <v>4.3103448275862073</v>
      </c>
      <c r="G28" s="42">
        <f>IF(ISERROR(D28/$B$3),0,D28/$B$3)</f>
        <v>28.975862068965519</v>
      </c>
      <c r="H28" s="42">
        <f>IF(ISERROR(C28/$C$6),0,100*C28/$C$6)</f>
        <v>30.413625304136254</v>
      </c>
      <c r="I28" s="42">
        <f>IF(ISERROR(D28/$D$6),0,100*D28/$D$6)</f>
        <v>21.868575146389073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30</v>
      </c>
      <c r="E30" s="28">
        <f>IF(ISERROR(D30/C30),,D30/C30)</f>
        <v>30</v>
      </c>
      <c r="F30" s="28">
        <f>IF(ISERROR(C30/$B$3),0,C30/$B$3)</f>
        <v>3.4482758620689655E-2</v>
      </c>
      <c r="G30" s="28">
        <f>IF(ISERROR(D30/$B$3),0,D30/$B$3)</f>
        <v>1.0344827586206897</v>
      </c>
      <c r="H30" s="28">
        <f>IF(ISERROR(C30/$C$6),0,100*C30/$C$6)</f>
        <v>0.24330900243309003</v>
      </c>
      <c r="I30" s="28">
        <f>IF(ISERROR(D30/$D$6),0,100*D30/$D$6)</f>
        <v>0.78074170461938852</v>
      </c>
      <c r="J30" s="28">
        <f>IF(ISERROR(C30/$C$28),0,100*C30/$C$28)</f>
        <v>0.8</v>
      </c>
      <c r="K30" s="28">
        <f>IF(ISERROR(D30/$D$28),0,100*D30/$D$28)</f>
        <v>3.5701535166012137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1</v>
      </c>
      <c r="D31" s="13">
        <v>6.5</v>
      </c>
      <c r="E31" s="28">
        <f>IF(ISERROR(D31/C31),,D31/C31)</f>
        <v>6.5</v>
      </c>
      <c r="F31" s="28">
        <f>IF(ISERROR(C31/$B$3),0,C31/$B$3)</f>
        <v>3.4482758620689655E-2</v>
      </c>
      <c r="G31" s="28">
        <f>IF(ISERROR(D31/$B$3),0,D31/$B$3)</f>
        <v>0.22413793103448276</v>
      </c>
      <c r="H31" s="28">
        <f>IF(ISERROR(C31/$C$6),0,100*C31/$C$6)</f>
        <v>0.24330900243309003</v>
      </c>
      <c r="I31" s="28">
        <f>IF(ISERROR(D31/$D$6),0,100*D31/$D$6)</f>
        <v>0.16916070266753419</v>
      </c>
      <c r="J31" s="28">
        <f>IF(ISERROR(C31/$C$28),0,100*C31/$C$28)</f>
        <v>0.8</v>
      </c>
      <c r="K31" s="28">
        <f>IF(ISERROR(D31/$D$28),0,100*D31/$D$28)</f>
        <v>0.77353326193026295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48</v>
      </c>
      <c r="D32" s="13">
        <v>420.7</v>
      </c>
      <c r="E32" s="28">
        <f>IF(ISERROR(D32/C32),,D32/C32)</f>
        <v>8.7645833333333325</v>
      </c>
      <c r="F32" s="28">
        <f>IF(ISERROR(C32/$B$3),0,C32/$B$3)</f>
        <v>1.6551724137931034</v>
      </c>
      <c r="G32" s="28">
        <f>IF(ISERROR(D32/$B$3),0,D32/$B$3)</f>
        <v>14.506896551724138</v>
      </c>
      <c r="H32" s="28">
        <f>IF(ISERROR(C32/$C$6),0,100*C32/$C$6)</f>
        <v>11.678832116788321</v>
      </c>
      <c r="I32" s="28">
        <f>IF(ISERROR(D32/$D$6),0,100*D32/$D$6)</f>
        <v>10.948601171112559</v>
      </c>
      <c r="J32" s="28">
        <f>IF(ISERROR(C32/$C$28),0,100*C32/$C$28)</f>
        <v>38.4</v>
      </c>
      <c r="K32" s="28">
        <f>IF(ISERROR(D32/$D$28),0,100*D32/$D$28)</f>
        <v>50.065452814471016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50</v>
      </c>
      <c r="D33" s="13">
        <v>230.5</v>
      </c>
      <c r="E33" s="28">
        <f>IF(ISERROR(D33/C33),,D33/C33)</f>
        <v>4.6100000000000003</v>
      </c>
      <c r="F33" s="28">
        <f>IF(ISERROR(C33/$B$3),0,C33/$B$3)</f>
        <v>1.7241379310344827</v>
      </c>
      <c r="G33" s="28">
        <f>IF(ISERROR(D33/$B$3),0,D33/$B$3)</f>
        <v>7.9482758620689653</v>
      </c>
      <c r="H33" s="28">
        <f>IF(ISERROR(C33/$C$6),0,100*C33/$C$6)</f>
        <v>12.165450121654501</v>
      </c>
      <c r="I33" s="28">
        <f>IF(ISERROR(D33/$D$6),0,100*D33/$D$6)</f>
        <v>5.9986987638256348</v>
      </c>
      <c r="J33" s="28">
        <f>IF(ISERROR(C33/$C$28),0,100*C33/$C$28)</f>
        <v>40</v>
      </c>
      <c r="K33" s="28">
        <f>IF(ISERROR(D33/$D$28),0,100*D33/$D$28)</f>
        <v>27.430679519219325</v>
      </c>
    </row>
    <row r="34" spans="1:15" x14ac:dyDescent="0.2">
      <c r="A34" s="6" t="s">
        <v>61</v>
      </c>
      <c r="B34" s="48">
        <v>223</v>
      </c>
      <c r="C34" s="38">
        <v>14</v>
      </c>
      <c r="D34" s="13">
        <v>117.3</v>
      </c>
      <c r="E34" s="28">
        <f>IF(ISERROR(D34/C34),,D34/C34)</f>
        <v>8.3785714285714281</v>
      </c>
      <c r="F34" s="28">
        <f>IF(ISERROR(C34/$B$3),0,C34/$B$3)</f>
        <v>0.48275862068965519</v>
      </c>
      <c r="G34" s="28">
        <f>IF(ISERROR(D34/$B$3),0,D34/$B$3)</f>
        <v>4.0448275862068961</v>
      </c>
      <c r="H34" s="28">
        <f>IF(ISERROR(C34/$C$6),0,100*C34/$C$6)</f>
        <v>3.4063260340632602</v>
      </c>
      <c r="I34" s="28">
        <f>IF(ISERROR(D34/$D$6),0,100*D34/$D$6)</f>
        <v>3.052700065061809</v>
      </c>
      <c r="J34" s="28">
        <f>IF(ISERROR(C34/$C$28),0,100*C34/$C$28)</f>
        <v>11.2</v>
      </c>
      <c r="K34" s="28">
        <f>IF(ISERROR(D34/$D$28),0,100*D34/$D$28)</f>
        <v>13.959300249910745</v>
      </c>
    </row>
    <row r="35" spans="1:15" x14ac:dyDescent="0.2">
      <c r="A35" s="6" t="s">
        <v>62</v>
      </c>
      <c r="B35" s="48">
        <v>224</v>
      </c>
      <c r="C35" s="38">
        <v>5</v>
      </c>
      <c r="D35" s="13">
        <v>17.5</v>
      </c>
      <c r="E35" s="28">
        <f>IF(ISERROR(D35/C35),,D35/C35)</f>
        <v>3.5</v>
      </c>
      <c r="F35" s="28">
        <f>IF(ISERROR(C35/$B$3),0,C35/$B$3)</f>
        <v>0.17241379310344829</v>
      </c>
      <c r="G35" s="28">
        <f>IF(ISERROR(D35/$B$3),0,D35/$B$3)</f>
        <v>0.60344827586206895</v>
      </c>
      <c r="H35" s="28">
        <f>IF(ISERROR(C35/$C$6),0,100*C35/$C$6)</f>
        <v>1.2165450121654502</v>
      </c>
      <c r="I35" s="28">
        <f>IF(ISERROR(D35/$D$6),0,100*D35/$D$6)</f>
        <v>0.45543266102797664</v>
      </c>
      <c r="J35" s="28">
        <f>IF(ISERROR(C35/$C$28),0,100*C35/$C$28)</f>
        <v>4</v>
      </c>
      <c r="K35" s="28">
        <f>IF(ISERROR(D35/$D$28),0,100*D35/$D$28)</f>
        <v>2.0825895513507078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4</v>
      </c>
      <c r="D37" s="13">
        <v>14.3</v>
      </c>
      <c r="E37" s="28">
        <f>IF(ISERROR(D37/C37),,D37/C37)</f>
        <v>3.5750000000000002</v>
      </c>
      <c r="F37" s="28">
        <f>IF(ISERROR(C37/$B$3),0,C37/$B$3)</f>
        <v>0.13793103448275862</v>
      </c>
      <c r="G37" s="28">
        <f>IF(ISERROR(D37/$B$3),0,D37/$B$3)</f>
        <v>0.49310344827586211</v>
      </c>
      <c r="H37" s="28">
        <f>IF(ISERROR(C37/$C$6),0,100*C37/$C$6)</f>
        <v>0.97323600973236013</v>
      </c>
      <c r="I37" s="28">
        <f>IF(ISERROR(D37/$D$6),0,100*D37/$D$6)</f>
        <v>0.37215354586857519</v>
      </c>
      <c r="J37" s="28">
        <f>IF(ISERROR(C37/$C$28),0,100*C37/$C$28)</f>
        <v>3.2</v>
      </c>
      <c r="K37" s="28">
        <f>IF(ISERROR(D37/$D$28),0,100*D37/$D$28)</f>
        <v>1.7017731762465784</v>
      </c>
    </row>
    <row r="38" spans="1:15" x14ac:dyDescent="0.2">
      <c r="A38" s="49" t="s">
        <v>65</v>
      </c>
      <c r="B38" s="48">
        <v>250</v>
      </c>
      <c r="C38" s="38">
        <v>2</v>
      </c>
      <c r="D38" s="13">
        <v>3.5</v>
      </c>
      <c r="E38" s="28">
        <f>IF(ISERROR(D38/C38),,D38/C38)</f>
        <v>1.75</v>
      </c>
      <c r="F38" s="28">
        <f>IF(ISERROR(C38/$B$3),0,C38/$B$3)</f>
        <v>6.8965517241379309E-2</v>
      </c>
      <c r="G38" s="28">
        <f>IF(ISERROR(D38/$B$3),0,D38/$B$3)</f>
        <v>0.1206896551724138</v>
      </c>
      <c r="H38" s="28">
        <f>IF(ISERROR(C38/$C$6),0,100*C38/$C$6)</f>
        <v>0.48661800486618007</v>
      </c>
      <c r="I38" s="28">
        <f>IF(ISERROR(D38/$D$6),0,100*D38/$D$6)</f>
        <v>9.108653220559533E-2</v>
      </c>
      <c r="J38" s="28">
        <f>IF(ISERROR(C38/$C$28),0,100*C38/$C$28)</f>
        <v>1.6</v>
      </c>
      <c r="K38" s="28">
        <f>IF(ISERROR(D38/$D$28),0,100*D38/$D$28)</f>
        <v>0.41651791027014157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125</v>
      </c>
      <c r="D40" s="16">
        <v>840.30000000000007</v>
      </c>
      <c r="E40" s="42">
        <f>IF(ISERROR(D40/C40),,D40/C40)</f>
        <v>6.7224000000000004</v>
      </c>
      <c r="F40" s="42">
        <f>IF(ISERROR(C40/$B$3),0,C40/$B$3)</f>
        <v>4.3103448275862073</v>
      </c>
      <c r="G40" s="42">
        <f>IF(ISERROR(D40/$B$3),0,D40/$B$3)</f>
        <v>28.975862068965519</v>
      </c>
      <c r="H40" s="42">
        <f>IF(ISERROR(C40/$C$6),0,100*C40/$C$6)</f>
        <v>30.413625304136254</v>
      </c>
      <c r="I40" s="42">
        <f>IF(ISERROR(D40/$D$6),0,100*D40/$D$6)</f>
        <v>21.868575146389073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21</v>
      </c>
      <c r="D41" s="13">
        <v>81.7</v>
      </c>
      <c r="E41" s="28">
        <f>IF(ISERROR(D41/C41),,D41/C41)</f>
        <v>3.8904761904761904</v>
      </c>
      <c r="F41" s="28">
        <f>IF(ISERROR(C41/$B$3),0,C41/$B$3)</f>
        <v>0.72413793103448276</v>
      </c>
      <c r="G41" s="28">
        <f>IF(ISERROR(D41/$B$3),0,D41/$B$3)</f>
        <v>2.817241379310345</v>
      </c>
      <c r="H41" s="28">
        <f>IF(ISERROR(C41/$C$6),0,100*C41/$C$6)</f>
        <v>5.1094890510948909</v>
      </c>
      <c r="I41" s="28">
        <f>IF(ISERROR(D41/$D$6),0,100*D41/$D$6)</f>
        <v>2.1262199089134679</v>
      </c>
      <c r="J41" s="28">
        <f>IF(ISERROR(C41/$C$40),0,100*C41/$C$40)</f>
        <v>16.8</v>
      </c>
      <c r="K41" s="28">
        <f>IF(ISERROR(D41/$D$40),0,100*D41/$D$40)</f>
        <v>9.7227180768773049</v>
      </c>
    </row>
    <row r="42" spans="1:15" x14ac:dyDescent="0.2">
      <c r="A42" s="6" t="s">
        <v>68</v>
      </c>
      <c r="B42" s="5">
        <v>320</v>
      </c>
      <c r="C42" s="38">
        <v>16</v>
      </c>
      <c r="D42" s="13">
        <v>211.7</v>
      </c>
      <c r="E42" s="28">
        <f>IF(ISERROR(D42/C42),,D42/C42)</f>
        <v>13.231249999999999</v>
      </c>
      <c r="F42" s="28">
        <f>IF(ISERROR(C42/$B$3),0,C42/$B$3)</f>
        <v>0.55172413793103448</v>
      </c>
      <c r="G42" s="28">
        <f>IF(ISERROR(D42/$B$3),0,D42/$B$3)</f>
        <v>7.3</v>
      </c>
      <c r="H42" s="28">
        <f>IF(ISERROR(C42/$C$6),0,100*C42/$C$6)</f>
        <v>3.8929440389294405</v>
      </c>
      <c r="I42" s="28">
        <f>IF(ISERROR(D42/$D$6),0,100*D42/$D$6)</f>
        <v>5.5094339622641515</v>
      </c>
      <c r="J42" s="28">
        <f>IF(ISERROR(C42/$C$40),0,100*C42/$C$40)</f>
        <v>12.8</v>
      </c>
      <c r="K42" s="28">
        <f>IF(ISERROR(D42/$D$40),0,100*D42/$D$40)</f>
        <v>25.193383315482563</v>
      </c>
    </row>
    <row r="43" spans="1:15" x14ac:dyDescent="0.2">
      <c r="A43" s="6" t="s">
        <v>69</v>
      </c>
      <c r="B43" s="5">
        <v>330</v>
      </c>
      <c r="C43" s="38">
        <v>4</v>
      </c>
      <c r="D43" s="13">
        <v>163.30000000000001</v>
      </c>
      <c r="E43" s="28">
        <f>IF(ISERROR(D43/C43),,D43/C43)</f>
        <v>40.825000000000003</v>
      </c>
      <c r="F43" s="28">
        <f>IF(ISERROR(C43/$B$3),0,C43/$B$3)</f>
        <v>0.13793103448275862</v>
      </c>
      <c r="G43" s="28">
        <f>IF(ISERROR(D43/$B$3),0,D43/$B$3)</f>
        <v>5.6310344827586212</v>
      </c>
      <c r="H43" s="28">
        <f>IF(ISERROR(C43/$C$6),0,100*C43/$C$6)</f>
        <v>0.97323600973236013</v>
      </c>
      <c r="I43" s="28">
        <f>IF(ISERROR(D43/$D$6),0,100*D43/$D$6)</f>
        <v>4.2498373454782055</v>
      </c>
      <c r="J43" s="28">
        <f>IF(ISERROR(C43/$C$40),0,100*C43/$C$40)</f>
        <v>3.2</v>
      </c>
      <c r="K43" s="28">
        <f>IF(ISERROR(D43/$D$40),0,100*D43/$D$40)</f>
        <v>19.433535642032609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10</v>
      </c>
      <c r="D44" s="13">
        <v>46.6</v>
      </c>
      <c r="E44" s="28">
        <f>IF(ISERROR(D44/C44),,D44/C44)</f>
        <v>4.66</v>
      </c>
      <c r="F44" s="28">
        <f>IF(ISERROR(C44/$B$3),0,C44/$B$3)</f>
        <v>0.34482758620689657</v>
      </c>
      <c r="G44" s="28">
        <f>IF(ISERROR(D44/$B$3),0,D44/$B$3)</f>
        <v>1.606896551724138</v>
      </c>
      <c r="H44" s="28">
        <f>IF(ISERROR(C44/$C$6),0,100*C44/$C$6)</f>
        <v>2.4330900243309004</v>
      </c>
      <c r="I44" s="28">
        <f>IF(ISERROR(D44/$D$6),0,100*D44/$D$6)</f>
        <v>1.2127521145087834</v>
      </c>
      <c r="J44" s="28">
        <f>IF(ISERROR(C44/$C$40),0,100*C44/$C$40)</f>
        <v>8</v>
      </c>
      <c r="K44" s="28">
        <f>IF(ISERROR(D44/$D$40),0,100*D44/$D$40)</f>
        <v>5.5456384624538853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18</v>
      </c>
      <c r="D45" s="13">
        <v>100</v>
      </c>
      <c r="E45" s="28">
        <f>IF(ISERROR(D45/C45),,D45/C45)</f>
        <v>5.5555555555555554</v>
      </c>
      <c r="F45" s="28">
        <f>IF(ISERROR(C45/$B$3),0,C45/$B$3)</f>
        <v>0.62068965517241381</v>
      </c>
      <c r="G45" s="28">
        <f>IF(ISERROR(D45/$B$3),0,D45/$B$3)</f>
        <v>3.4482758620689653</v>
      </c>
      <c r="H45" s="28">
        <f>IF(ISERROR(C45/$C$6),0,100*C45/$C$6)</f>
        <v>4.3795620437956204</v>
      </c>
      <c r="I45" s="28">
        <f>IF(ISERROR(D45/$D$6),0,100*D45/$D$6)</f>
        <v>2.6024723487312951</v>
      </c>
      <c r="J45" s="28">
        <f>IF(ISERROR(C45/$C$40),0,100*C45/$C$40)</f>
        <v>14.4</v>
      </c>
      <c r="K45" s="28">
        <f>IF(ISERROR(D45/$D$40),0,100*D45/$D$40)</f>
        <v>11.900511722004046</v>
      </c>
    </row>
    <row r="46" spans="1:15" x14ac:dyDescent="0.2">
      <c r="A46" s="6" t="s">
        <v>72</v>
      </c>
      <c r="B46" s="5">
        <v>360</v>
      </c>
      <c r="C46" s="38">
        <v>9</v>
      </c>
      <c r="D46" s="13">
        <v>31.7</v>
      </c>
      <c r="E46" s="28">
        <f>IF(ISERROR(D46/C46),,D46/C46)</f>
        <v>3.5222222222222221</v>
      </c>
      <c r="F46" s="28">
        <f>IF(ISERROR(C46/$B$3),0,C46/$B$3)</f>
        <v>0.31034482758620691</v>
      </c>
      <c r="G46" s="28">
        <f>IF(ISERROR(D46/$B$3),0,D46/$B$3)</f>
        <v>1.0931034482758621</v>
      </c>
      <c r="H46" s="28">
        <f>IF(ISERROR(C46/$C$6),0,100*C46/$C$6)</f>
        <v>2.1897810218978102</v>
      </c>
      <c r="I46" s="28">
        <f>IF(ISERROR(D46/$D$6),0,100*D46/$D$6)</f>
        <v>0.82498373454782048</v>
      </c>
      <c r="J46" s="28">
        <f>IF(ISERROR(C46/$C$40),0,100*C46/$C$40)</f>
        <v>7.2</v>
      </c>
      <c r="K46" s="28">
        <f>IF(ISERROR(D46/$D$40),0,100*D46/$D$40)</f>
        <v>3.7724622158752825</v>
      </c>
    </row>
    <row r="47" spans="1:15" x14ac:dyDescent="0.2">
      <c r="A47" s="6" t="s">
        <v>73</v>
      </c>
      <c r="B47" s="5">
        <v>370</v>
      </c>
      <c r="C47" s="38">
        <v>9</v>
      </c>
      <c r="D47" s="13">
        <v>33.299999999999997</v>
      </c>
      <c r="E47" s="28">
        <f>IF(ISERROR(D47/C47),,D47/C47)</f>
        <v>3.6999999999999997</v>
      </c>
      <c r="F47" s="28">
        <f>IF(ISERROR(C47/$B$3),0,C47/$B$3)</f>
        <v>0.31034482758620691</v>
      </c>
      <c r="G47" s="28">
        <f>IF(ISERROR(D47/$B$3),0,D47/$B$3)</f>
        <v>1.1482758620689655</v>
      </c>
      <c r="H47" s="28">
        <f>IF(ISERROR(C47/$C$6),0,100*C47/$C$6)</f>
        <v>2.1897810218978102</v>
      </c>
      <c r="I47" s="28">
        <f>IF(ISERROR(D47/$D$6),0,100*D47/$D$6)</f>
        <v>0.86662329212752109</v>
      </c>
      <c r="J47" s="28">
        <f>IF(ISERROR(C47/$C$40),0,100*C47/$C$40)</f>
        <v>7.2</v>
      </c>
      <c r="K47" s="28">
        <f>IF(ISERROR(D47/$D$40),0,100*D47/$D$40)</f>
        <v>3.9628704034273463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7</v>
      </c>
      <c r="D48" s="13">
        <v>25.3</v>
      </c>
      <c r="E48" s="28">
        <f>IF(ISERROR(D48/C48),,D48/C48)</f>
        <v>3.6142857142857143</v>
      </c>
      <c r="F48" s="28">
        <f>IF(ISERROR(C48/$B$3),0,C48/$B$3)</f>
        <v>0.2413793103448276</v>
      </c>
      <c r="G48" s="28">
        <f>IF(ISERROR(D48/$B$3),0,D48/$B$3)</f>
        <v>0.87241379310344835</v>
      </c>
      <c r="H48" s="28">
        <f>IF(ISERROR(C48/$C$6),0,100*C48/$C$6)</f>
        <v>1.7031630170316301</v>
      </c>
      <c r="I48" s="28">
        <f>IF(ISERROR(D48/$D$6),0,100*D48/$D$6)</f>
        <v>0.65842550422901769</v>
      </c>
      <c r="J48" s="28">
        <f>IF(ISERROR(C48/$C$40),0,100*C48/$C$40)</f>
        <v>5.6</v>
      </c>
      <c r="K48" s="28">
        <f>IF(ISERROR(D48/$D$40),0,100*D48/$D$40)</f>
        <v>3.0108294656670234</v>
      </c>
    </row>
    <row r="49" spans="1:14" x14ac:dyDescent="0.2">
      <c r="A49" s="6" t="s">
        <v>75</v>
      </c>
      <c r="B49" s="5">
        <v>372</v>
      </c>
      <c r="C49" s="38">
        <v>2</v>
      </c>
      <c r="D49" s="13">
        <v>8.5</v>
      </c>
      <c r="E49" s="28">
        <f>IF(ISERROR(D49/C49),,D49/C49)</f>
        <v>4.25</v>
      </c>
      <c r="F49" s="28">
        <f>IF(ISERROR(C49/$B$3),0,C49/$B$3)</f>
        <v>6.8965517241379309E-2</v>
      </c>
      <c r="G49" s="28">
        <f>IF(ISERROR(D49/$B$3),0,D49/$B$3)</f>
        <v>0.29310344827586204</v>
      </c>
      <c r="H49" s="28">
        <f>IF(ISERROR(C49/$C$6),0,100*C49/$C$6)</f>
        <v>0.48661800486618007</v>
      </c>
      <c r="I49" s="28">
        <f>IF(ISERROR(D49/$D$6),0,100*D49/$D$6)</f>
        <v>0.22121014964216007</v>
      </c>
      <c r="J49" s="28">
        <f>IF(ISERROR(C49/$C$40),0,100*C49/$C$40)</f>
        <v>1.6</v>
      </c>
      <c r="K49" s="28">
        <f>IF(ISERROR(D49/$D$40),0,100*D49/$D$40)</f>
        <v>1.0115434963703438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38</v>
      </c>
      <c r="D51" s="13">
        <v>172</v>
      </c>
      <c r="E51" s="28">
        <f>IF(ISERROR(D51/C51),,D51/C51)</f>
        <v>4.5263157894736841</v>
      </c>
      <c r="F51" s="28">
        <f>IF(ISERROR(C51/$B$3),0,C51/$B$3)</f>
        <v>1.3103448275862069</v>
      </c>
      <c r="G51" s="28">
        <f>IF(ISERROR(D51/$B$3),0,D51/$B$3)</f>
        <v>5.931034482758621</v>
      </c>
      <c r="H51" s="28">
        <f>IF(ISERROR(C51/$C$6),0,100*C51/$C$6)</f>
        <v>9.2457420924574212</v>
      </c>
      <c r="I51" s="28">
        <f>IF(ISERROR(D51/$D$6),0,100*D51/$D$6)</f>
        <v>4.4762524398178272</v>
      </c>
      <c r="J51" s="28">
        <f>IF(ISERROR(C51/$C$40),0,100*C51/$C$40)</f>
        <v>30.4</v>
      </c>
      <c r="K51" s="28">
        <f>IF(ISERROR(D51/$D$40),0,100*D51/$D$40)</f>
        <v>20.468880161846958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122.4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68</v>
      </c>
      <c r="D59" s="20">
        <v>72</v>
      </c>
      <c r="E59" s="16">
        <f>(C59+D59)/2</f>
        <v>70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50</v>
      </c>
      <c r="D60" s="17">
        <v>56</v>
      </c>
      <c r="E60" s="16">
        <f>(C60+D60)/2</f>
        <v>53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26</v>
      </c>
      <c r="D62" s="14">
        <v>29</v>
      </c>
      <c r="E62" s="13">
        <f>(C62+D62)/2</f>
        <v>27.5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5</v>
      </c>
      <c r="D65" s="14">
        <v>5</v>
      </c>
      <c r="E65" s="13">
        <f>(C65+D65)/2</f>
        <v>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17</v>
      </c>
      <c r="D66" s="14">
        <v>22</v>
      </c>
      <c r="E66" s="13">
        <f>(C66+D66)/2</f>
        <v>19.5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</v>
      </c>
      <c r="D67" s="14">
        <v>1</v>
      </c>
      <c r="E67" s="13">
        <f>(C67+D67)/2</f>
        <v>1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18</v>
      </c>
      <c r="D68" s="17">
        <v>16</v>
      </c>
      <c r="E68" s="16">
        <f>(C68+D68)/2</f>
        <v>17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8</v>
      </c>
      <c r="D70" s="14">
        <v>8</v>
      </c>
      <c r="E70" s="13">
        <f>(C70+D70)/2</f>
        <v>8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1</v>
      </c>
      <c r="D72" s="14">
        <v>1</v>
      </c>
      <c r="E72" s="13">
        <f>(C72+D72)/2</f>
        <v>1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2</v>
      </c>
      <c r="D73" s="14">
        <v>2</v>
      </c>
      <c r="E73" s="13">
        <f>(C73+D73)/2</f>
        <v>2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8</v>
      </c>
      <c r="D74" s="14">
        <v>6</v>
      </c>
      <c r="E74" s="13">
        <f>(C74+D74)/2</f>
        <v>7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13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4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2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2" sqref="E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129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74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1450</v>
      </c>
      <c r="D6" s="59">
        <v>25205.5</v>
      </c>
      <c r="E6" s="42">
        <f>IF(ISERROR(D6/C6),,D6/C6)</f>
        <v>17.383103448275861</v>
      </c>
      <c r="F6" s="42">
        <f>IF(ISERROR(C6/$B$3),0,C6/$B$3)</f>
        <v>19.594594594594593</v>
      </c>
      <c r="G6" s="42">
        <f>IF(ISERROR(D6/$B$3),0,D6/$B$3)</f>
        <v>340.61486486486484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403</v>
      </c>
      <c r="D7" s="16">
        <v>4914.4000000000005</v>
      </c>
      <c r="E7" s="42">
        <f>IF(ISERROR(D7/C7),,D7/C7)</f>
        <v>12.194540942928041</v>
      </c>
      <c r="F7" s="42">
        <f>IF(ISERROR(C7/$B$3),0,C7/$B$3)</f>
        <v>5.4459459459459456</v>
      </c>
      <c r="G7" s="42">
        <f>IF(ISERROR(D7/$B$3),0,D7/$B$3)</f>
        <v>66.410810810810815</v>
      </c>
      <c r="H7" s="42">
        <f>IF(ISERROR(C7/$C$6),0,100*C7/$C$6)</f>
        <v>27.793103448275861</v>
      </c>
      <c r="I7" s="42">
        <f>IF(ISERROR(D7/$D$6),0,100*D7/$D$6)</f>
        <v>19.497331931522883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293</v>
      </c>
      <c r="D8" s="13">
        <v>3524.6</v>
      </c>
      <c r="E8" s="28">
        <f>IF(ISERROR(D8/C8),,D8/C8)</f>
        <v>12.029351535836177</v>
      </c>
      <c r="F8" s="28">
        <f>IF(ISERROR(C8/$B$3),0,C8/$B$3)</f>
        <v>3.9594594594594597</v>
      </c>
      <c r="G8" s="28">
        <f>IF(ISERROR(D8/$B$3),0,D8/$B$3)</f>
        <v>47.629729729729732</v>
      </c>
      <c r="H8" s="28">
        <f>IF(ISERROR(C8/$C$6),0,100*C8/$C$6)</f>
        <v>20.206896551724139</v>
      </c>
      <c r="I8" s="28">
        <f>IF(ISERROR(D8/$D$6),0,100*D8/$D$6)</f>
        <v>13.983455991747833</v>
      </c>
      <c r="J8" s="28">
        <f>IF(ISERROR(C8/$C$7),0,100*C8/$C$7)</f>
        <v>72.704714640198517</v>
      </c>
      <c r="K8" s="28">
        <f>IF(ISERROR(D8/$D$7),0,100*D8/$D$7)</f>
        <v>71.719843724564541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82</v>
      </c>
      <c r="D9" s="13">
        <v>1171.4000000000001</v>
      </c>
      <c r="E9" s="28">
        <f>IF(ISERROR(D9/C9),,D9/C9)</f>
        <v>14.285365853658538</v>
      </c>
      <c r="F9" s="28">
        <f>IF(ISERROR(C9/$B$3),0,C9/$B$3)</f>
        <v>1.1081081081081081</v>
      </c>
      <c r="G9" s="28">
        <f>IF(ISERROR(D9/$B$3),0,D9/$B$3)</f>
        <v>15.829729729729731</v>
      </c>
      <c r="H9" s="28">
        <f>IF(ISERROR(C9/$C$6),0,100*C9/$C$6)</f>
        <v>5.6551724137931032</v>
      </c>
      <c r="I9" s="28">
        <f>IF(ISERROR(D9/$D$6),0,100*D9/$D$6)</f>
        <v>4.647398385273056</v>
      </c>
      <c r="J9" s="28">
        <f>IF(ISERROR(C9/$C$7),0,100*C9/$C$7)</f>
        <v>20.347394540942929</v>
      </c>
      <c r="K9" s="28">
        <f>IF(ISERROR(D9/$D$7),0,100*D9/$D$7)</f>
        <v>23.836073579684193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16</v>
      </c>
      <c r="D10" s="13">
        <v>147.4</v>
      </c>
      <c r="E10" s="28">
        <f>IF(ISERROR(D10/C10),,D10/C10)</f>
        <v>9.2125000000000004</v>
      </c>
      <c r="F10" s="28">
        <f>IF(ISERROR(C10/$B$3),0,C10/$B$3)</f>
        <v>0.21621621621621623</v>
      </c>
      <c r="G10" s="28">
        <f>IF(ISERROR(D10/$B$3),0,D10/$B$3)</f>
        <v>1.991891891891892</v>
      </c>
      <c r="H10" s="28">
        <f>IF(ISERROR(C10/$C$6),0,100*C10/$C$6)</f>
        <v>1.103448275862069</v>
      </c>
      <c r="I10" s="28">
        <f>IF(ISERROR(D10/$D$6),0,100*D10/$D$6)</f>
        <v>0.5847930015274444</v>
      </c>
      <c r="J10" s="28">
        <f>IF(ISERROR(C10/$C$7),0,100*C10/$C$7)</f>
        <v>3.9702233250620349</v>
      </c>
      <c r="K10" s="28">
        <f>IF(ISERROR(D10/$D$7),0,100*D10/$D$7)</f>
        <v>2.9993488523522704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12</v>
      </c>
      <c r="D11" s="13">
        <v>71</v>
      </c>
      <c r="E11" s="28">
        <f>IF(ISERROR(D11/C11),,D11/C11)</f>
        <v>5.916666666666667</v>
      </c>
      <c r="F11" s="28">
        <f>IF(ISERROR(C11/$B$3),0,C11/$B$3)</f>
        <v>0.16216216216216217</v>
      </c>
      <c r="G11" s="28">
        <f>IF(ISERROR(D11/$B$3),0,D11/$B$3)</f>
        <v>0.95945945945945943</v>
      </c>
      <c r="H11" s="28">
        <f>IF(ISERROR(C11/$C$6),0,100*C11/$C$6)</f>
        <v>0.82758620689655171</v>
      </c>
      <c r="I11" s="28">
        <f>IF(ISERROR(D11/$D$6),0,100*D11/$D$6)</f>
        <v>0.2816845529745492</v>
      </c>
      <c r="J11" s="28">
        <f>IF(ISERROR(C11/$C$7),0,100*C11/$C$7)</f>
        <v>2.9776674937965262</v>
      </c>
      <c r="K11" s="28">
        <f>IF(ISERROR(D11/$D$7),0,100*D11/$D$7)</f>
        <v>1.4447338433989905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2</v>
      </c>
      <c r="D12" s="13">
        <v>1</v>
      </c>
      <c r="E12" s="28">
        <f>IF(ISERROR(D12/C12),,D12/C12)</f>
        <v>0.5</v>
      </c>
      <c r="F12" s="28">
        <f>IF(ISERROR(C12/$B$3),0,C12/$B$3)</f>
        <v>2.7027027027027029E-2</v>
      </c>
      <c r="G12" s="28">
        <f>IF(ISERROR(D12/$B$3),0,D12/$B$3)</f>
        <v>1.3513513513513514E-2</v>
      </c>
      <c r="H12" s="28">
        <f>IF(ISERROR(C12/$C$6),0,100*C12/$C$6)</f>
        <v>0.13793103448275862</v>
      </c>
      <c r="I12" s="28">
        <f>IF(ISERROR(D12/$D$6),0,100*D12/$D$6)</f>
        <v>3.9673880700640731E-3</v>
      </c>
      <c r="J12" s="28">
        <f>IF(ISERROR(C12/$C$7),0,100*C12/$C$7)</f>
        <v>0.49627791563275436</v>
      </c>
      <c r="K12" s="28">
        <f>IF(ISERROR(D12/$D$7),0,100*D12/$D$7)</f>
        <v>2.0348363991535078E-2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135</v>
      </c>
      <c r="D13" s="16">
        <v>3335.2999999999997</v>
      </c>
      <c r="E13" s="42">
        <f>IF(ISERROR(D13/C13),,D13/C13)</f>
        <v>24.705925925925925</v>
      </c>
      <c r="F13" s="42">
        <f>IF(ISERROR(C13/$B$3),0,C13/$B$3)</f>
        <v>1.8243243243243243</v>
      </c>
      <c r="G13" s="42">
        <f>IF(ISERROR(D13/$B$3),0,D13/$B$3)</f>
        <v>45.071621621621617</v>
      </c>
      <c r="H13" s="42">
        <f>IF(ISERROR(C13/$C$6),0,100*C13/$C$6)</f>
        <v>9.3103448275862064</v>
      </c>
      <c r="I13" s="42">
        <f>IF(ISERROR(D13/$D$6),0,100*D13/$D$6)</f>
        <v>13.232429430084704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117</v>
      </c>
      <c r="D14" s="13">
        <v>3069.9</v>
      </c>
      <c r="E14" s="28">
        <f>IF(ISERROR(D14/C14),,D14/C14)</f>
        <v>26.238461538461539</v>
      </c>
      <c r="F14" s="28">
        <f>IF(ISERROR(C14/$B$3),0,C14/$B$3)</f>
        <v>1.5810810810810811</v>
      </c>
      <c r="G14" s="28">
        <f>IF(ISERROR(D14/$B$3),0,D14/$B$3)</f>
        <v>41.485135135135138</v>
      </c>
      <c r="H14" s="28">
        <f>IF(ISERROR(C14/$C$6),0,100*C14/$C$6)</f>
        <v>8.068965517241379</v>
      </c>
      <c r="I14" s="28">
        <f>IF(ISERROR(D14/$D$6),0,100*D14/$D$6)</f>
        <v>12.179484636289699</v>
      </c>
      <c r="J14" s="28">
        <f>IF(ISERROR(C14/$C$13),0,100*C14/$C$13)</f>
        <v>86.666666666666671</v>
      </c>
      <c r="K14" s="28">
        <f>IF(ISERROR(D14/$D$13),0,100*D14/$D$13)</f>
        <v>92.042694810062073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18</v>
      </c>
      <c r="D15" s="13">
        <v>265.40000000000003</v>
      </c>
      <c r="E15" s="28">
        <f>IF(ISERROR(D15/C15),,D15/C15)</f>
        <v>14.744444444444447</v>
      </c>
      <c r="F15" s="28">
        <f>IF(ISERROR(C15/$B$3),0,C15/$B$3)</f>
        <v>0.24324324324324326</v>
      </c>
      <c r="G15" s="28">
        <f>IF(ISERROR(D15/$B$3),0,D15/$B$3)</f>
        <v>3.5864864864864869</v>
      </c>
      <c r="H15" s="28">
        <f>IF(ISERROR(C15/$C$6),0,100*C15/$C$6)</f>
        <v>1.2413793103448276</v>
      </c>
      <c r="I15" s="28">
        <f>IF(ISERROR(D15/$D$6),0,100*D15/$D$6)</f>
        <v>1.0529447937950052</v>
      </c>
      <c r="J15" s="28">
        <f>IF(ISERROR(C15/$C$13),0,100*C15/$C$13)</f>
        <v>13.333333333333334</v>
      </c>
      <c r="K15" s="28">
        <f>IF(ISERROR(D15/$D$7),0,100*D15/$D$7)</f>
        <v>5.4004558033534105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910</v>
      </c>
      <c r="D16" s="16">
        <v>16954.8</v>
      </c>
      <c r="E16" s="42">
        <f>IF(ISERROR(D16/C16),,D16/C16)</f>
        <v>18.631648351648352</v>
      </c>
      <c r="F16" s="42">
        <f>IF(ISERROR(C16/$B$3),0,C16/$B$3)</f>
        <v>12.297297297297296</v>
      </c>
      <c r="G16" s="42">
        <f>IF(ISERROR(D16/$B$3),0,D16/$B$3)</f>
        <v>229.11891891891892</v>
      </c>
      <c r="H16" s="42">
        <f>IF(ISERROR(C16/$C$6),0,100*C16/$C$6)</f>
        <v>62.758620689655174</v>
      </c>
      <c r="I16" s="42">
        <f>IF(ISERROR(D16/$D$6),0,100*D16/$D$6)</f>
        <v>67.266271250322347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233</v>
      </c>
      <c r="D17" s="13">
        <v>2537.8000000000002</v>
      </c>
      <c r="E17" s="28">
        <f>IF(ISERROR(D17/C17),,D17/C17)</f>
        <v>10.891845493562233</v>
      </c>
      <c r="F17" s="28">
        <f>IF(ISERROR(C17/$B$3),0,C17/$B$3)</f>
        <v>3.1486486486486487</v>
      </c>
      <c r="G17" s="28">
        <f>IF(ISERROR(D17/$B$3),0,D17/$B$3)</f>
        <v>34.294594594594599</v>
      </c>
      <c r="H17" s="28">
        <f>IF(ISERROR(C17/$C$6),0,100*C17/$C$6)</f>
        <v>16.068965517241381</v>
      </c>
      <c r="I17" s="28">
        <f>IF(ISERROR(D17/$D$6),0,100*D17/$D$6)</f>
        <v>10.068437444208607</v>
      </c>
      <c r="J17" s="28">
        <f>IF(ISERROR(C17/$C$16),0,100*C17/$C$16)</f>
        <v>25.604395604395606</v>
      </c>
      <c r="K17" s="28">
        <f>IF(ISERROR(D17/$D$16),0,100*D17/$D$16)</f>
        <v>14.968032651520515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0</v>
      </c>
      <c r="D18" s="13">
        <v>0</v>
      </c>
      <c r="E18" s="28">
        <f>IF(ISERROR(D18/C18),,D18/C18)</f>
        <v>0</v>
      </c>
      <c r="F18" s="28">
        <f>IF(ISERROR(C18/$B$3),0,C18/$B$3)</f>
        <v>0</v>
      </c>
      <c r="G18" s="28">
        <f>IF(ISERROR(D18/$B$3),0,D18/$B$3)</f>
        <v>0</v>
      </c>
      <c r="H18" s="28">
        <f>IF(ISERROR(C18/$C$6),0,100*C18/$C$6)</f>
        <v>0</v>
      </c>
      <c r="I18" s="28">
        <f>IF(ISERROR(D18/$D$6),0,100*D18/$D$6)</f>
        <v>0</v>
      </c>
      <c r="J18" s="28">
        <f>IF(ISERROR(C18/$C$16),0,100*C18/$C$16)</f>
        <v>0</v>
      </c>
      <c r="K18" s="28">
        <f>IF(ISERROR(D18/$D$16),0,100*D18/$D$16)</f>
        <v>0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596</v>
      </c>
      <c r="D19" s="13">
        <v>13213.099999999999</v>
      </c>
      <c r="E19" s="28">
        <f>IF(ISERROR(D19/C19),,D19/C19)</f>
        <v>22.169630872483218</v>
      </c>
      <c r="F19" s="28">
        <f>IF(ISERROR(C19/$B$3),0,C19/$B$3)</f>
        <v>8.0540540540540544</v>
      </c>
      <c r="G19" s="28">
        <f>IF(ISERROR(D19/$B$3),0,D19/$B$3)</f>
        <v>178.55540540540539</v>
      </c>
      <c r="H19" s="28">
        <f>IF(ISERROR(C19/$C$6),0,100*C19/$C$6)</f>
        <v>41.103448275862071</v>
      </c>
      <c r="I19" s="28">
        <f>IF(ISERROR(D19/$D$6),0,100*D19/$D$6)</f>
        <v>52.4214953085636</v>
      </c>
      <c r="J19" s="28">
        <f>IF(ISERROR(C19/$C$16),0,100*C19/$C$16)</f>
        <v>65.494505494505489</v>
      </c>
      <c r="K19" s="28">
        <f>IF(ISERROR(D19/$D$16),0,100*D19/$D$16)</f>
        <v>77.931323283082065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344</v>
      </c>
      <c r="D20" s="13">
        <v>6962.4000000000005</v>
      </c>
      <c r="E20" s="28">
        <f>IF(ISERROR(D20/C20),,D20/C20)</f>
        <v>20.239534883720932</v>
      </c>
      <c r="F20" s="28">
        <f>IF(ISERROR(C20/$B$3),0,C20/$B$3)</f>
        <v>4.6486486486486482</v>
      </c>
      <c r="G20" s="28">
        <f>IF(ISERROR(D20/$B$3),0,D20/$B$3)</f>
        <v>94.086486486486493</v>
      </c>
      <c r="H20" s="28">
        <f>IF(ISERROR(C20/$C$6),0,100*C20/$C$6)</f>
        <v>23.724137931034484</v>
      </c>
      <c r="I20" s="28">
        <f>IF(ISERROR(D20/$D$6),0,100*D20/$D$6)</f>
        <v>27.622542699014105</v>
      </c>
      <c r="J20" s="28">
        <f>IF(ISERROR(C20/$C$16),0,100*C20/$C$16)</f>
        <v>37.802197802197803</v>
      </c>
      <c r="K20" s="28">
        <f>IF(ISERROR(D20/$D$16),0,100*D20/$D$16)</f>
        <v>41.064477316158261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33</v>
      </c>
      <c r="D21" s="13">
        <v>474.70000000000005</v>
      </c>
      <c r="E21" s="28">
        <f>IF(ISERROR(D21/C21),,D21/C21)</f>
        <v>14.384848484848487</v>
      </c>
      <c r="F21" s="28">
        <f>IF(ISERROR(C21/$B$3),0,C21/$B$3)</f>
        <v>0.44594594594594594</v>
      </c>
      <c r="G21" s="28">
        <f>IF(ISERROR(D21/$B$3),0,D21/$B$3)</f>
        <v>6.4148648648648656</v>
      </c>
      <c r="H21" s="28">
        <f>IF(ISERROR(C21/$C$6),0,100*C21/$C$6)</f>
        <v>2.2758620689655173</v>
      </c>
      <c r="I21" s="28">
        <f>IF(ISERROR(D21/$D$6),0,100*D21/$D$6)</f>
        <v>1.8833191168594159</v>
      </c>
      <c r="J21" s="28">
        <f>IF(ISERROR(C21/$C$16),0,100*C21/$C$16)</f>
        <v>3.6263736263736264</v>
      </c>
      <c r="K21" s="28">
        <f>IF(ISERROR(D21/$D$16),0,100*D21/$D$16)</f>
        <v>2.7997971076037471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48</v>
      </c>
      <c r="D22" s="13">
        <v>729.2</v>
      </c>
      <c r="E22" s="28">
        <f>IF(ISERROR(D22/C22),,D22/C22)</f>
        <v>15.191666666666668</v>
      </c>
      <c r="F22" s="28">
        <f>IF(ISERROR(C22/$B$3),0,C22/$B$3)</f>
        <v>0.64864864864864868</v>
      </c>
      <c r="G22" s="28">
        <f>IF(ISERROR(D22/$B$3),0,D22/$B$3)</f>
        <v>9.8540540540540551</v>
      </c>
      <c r="H22" s="28">
        <f>IF(ISERROR(C22/$C$6),0,100*C22/$C$6)</f>
        <v>3.3103448275862069</v>
      </c>
      <c r="I22" s="28">
        <f>IF(ISERROR(D22/$D$6),0,100*D22/$D$6)</f>
        <v>2.8930193806907223</v>
      </c>
      <c r="J22" s="28">
        <f>IF(ISERROR(C22/$C$16),0,100*C22/$C$16)</f>
        <v>5.2747252747252746</v>
      </c>
      <c r="K22" s="28">
        <f>IF(ISERROR(D22/$D$16),0,100*D22/$D$16)</f>
        <v>4.300846957793663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</v>
      </c>
      <c r="D23" s="16">
        <v>1</v>
      </c>
      <c r="E23" s="42">
        <f>IF(ISERROR(D23/C23),,D23/C23)</f>
        <v>0.5</v>
      </c>
      <c r="F23" s="42">
        <f>IF(ISERROR(C23/$B$3),0,C23/$B$3)</f>
        <v>2.7027027027027029E-2</v>
      </c>
      <c r="G23" s="42">
        <f>IF(ISERROR(D23/$B$3),0,D23/$B$3)</f>
        <v>1.3513513513513514E-2</v>
      </c>
      <c r="H23" s="42">
        <f>IF(ISERROR(C23/$C$6),0,100*C23/$C$6)</f>
        <v>0.13793103448275862</v>
      </c>
      <c r="I23" s="42">
        <f>IF(ISERROR(D23/$D$6),0,100*D23/$D$6)</f>
        <v>3.9673880700640731E-3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</v>
      </c>
      <c r="D24" s="13">
        <v>1</v>
      </c>
      <c r="E24" s="28">
        <f>IF(ISERROR(D24/C24),,D24/C24)</f>
        <v>0.5</v>
      </c>
      <c r="F24" s="28">
        <f>IF(ISERROR(C24/$B$3),0,C24/$B$3)</f>
        <v>2.7027027027027029E-2</v>
      </c>
      <c r="G24" s="28">
        <f>IF(ISERROR(D24/$B$3),0,D24/$B$3)</f>
        <v>1.3513513513513514E-2</v>
      </c>
      <c r="H24" s="28">
        <f>IF(ISERROR(C24/$C$6),0,100*C24/$C$6)</f>
        <v>0.13793103448275862</v>
      </c>
      <c r="I24" s="28">
        <f>IF(ISERROR(D24/$D$6),0,100*D24/$D$6)</f>
        <v>3.9673880700640731E-3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</v>
      </c>
      <c r="D26" s="16">
        <v>112.1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403</v>
      </c>
      <c r="D28" s="16">
        <v>4914.4000000000005</v>
      </c>
      <c r="E28" s="42">
        <f>IF(ISERROR(D28/C28),,D28/C28)</f>
        <v>12.194540942928041</v>
      </c>
      <c r="F28" s="42">
        <f>IF(ISERROR(C28/$B$3),0,C28/$B$3)</f>
        <v>5.4459459459459456</v>
      </c>
      <c r="G28" s="42">
        <f>IF(ISERROR(D28/$B$3),0,D28/$B$3)</f>
        <v>66.410810810810815</v>
      </c>
      <c r="H28" s="42">
        <f>IF(ISERROR(C28/$C$6),0,100*C28/$C$6)</f>
        <v>27.793103448275861</v>
      </c>
      <c r="I28" s="42">
        <f>IF(ISERROR(D28/$D$6),0,100*D28/$D$6)</f>
        <v>19.497331931522883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97</v>
      </c>
      <c r="E29" s="28">
        <f>IF(ISERROR(D29/C29),,D29/C29)</f>
        <v>97</v>
      </c>
      <c r="F29" s="28">
        <f>IF(ISERROR(C29/$B$3),0,C29/$B$3)</f>
        <v>1.3513513513513514E-2</v>
      </c>
      <c r="G29" s="28">
        <f>IF(ISERROR(D29/$B$3),0,D29/$B$3)</f>
        <v>1.3108108108108107</v>
      </c>
      <c r="H29" s="28">
        <f>IF(ISERROR(C29/$C$6),0,100*C29/$C$6)</f>
        <v>6.8965517241379309E-2</v>
      </c>
      <c r="I29" s="28">
        <f>IF(ISERROR(D29/$D$6),0,100*D29/$D$6)</f>
        <v>0.3848366427962151</v>
      </c>
      <c r="J29" s="28">
        <f>IF(ISERROR(C29/$C$28),0,100*C29/$C$28)</f>
        <v>0.24813895781637718</v>
      </c>
      <c r="K29" s="28">
        <f>IF(ISERROR(D29/$D$28),0,100*D29/$D$28)</f>
        <v>1.9737913071789026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2</v>
      </c>
      <c r="D30" s="13">
        <v>30</v>
      </c>
      <c r="E30" s="28">
        <f>IF(ISERROR(D30/C30),,D30/C30)</f>
        <v>15</v>
      </c>
      <c r="F30" s="28">
        <f>IF(ISERROR(C30/$B$3),0,C30/$B$3)</f>
        <v>2.7027027027027029E-2</v>
      </c>
      <c r="G30" s="28">
        <f>IF(ISERROR(D30/$B$3),0,D30/$B$3)</f>
        <v>0.40540540540540543</v>
      </c>
      <c r="H30" s="28">
        <f>IF(ISERROR(C30/$C$6),0,100*C30/$C$6)</f>
        <v>0.13793103448275862</v>
      </c>
      <c r="I30" s="28">
        <f>IF(ISERROR(D30/$D$6),0,100*D30/$D$6)</f>
        <v>0.1190216421019222</v>
      </c>
      <c r="J30" s="28">
        <f>IF(ISERROR(C30/$C$28),0,100*C30/$C$28)</f>
        <v>0.49627791563275436</v>
      </c>
      <c r="K30" s="28">
        <f>IF(ISERROR(D30/$D$28),0,100*D30/$D$28)</f>
        <v>0.61045091974605237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6</v>
      </c>
      <c r="D31" s="13">
        <v>191</v>
      </c>
      <c r="E31" s="28">
        <f>IF(ISERROR(D31/C31),,D31/C31)</f>
        <v>31.833333333333332</v>
      </c>
      <c r="F31" s="28">
        <f>IF(ISERROR(C31/$B$3),0,C31/$B$3)</f>
        <v>8.1081081081081086E-2</v>
      </c>
      <c r="G31" s="28">
        <f>IF(ISERROR(D31/$B$3),0,D31/$B$3)</f>
        <v>2.5810810810810811</v>
      </c>
      <c r="H31" s="28">
        <f>IF(ISERROR(C31/$C$6),0,100*C31/$C$6)</f>
        <v>0.41379310344827586</v>
      </c>
      <c r="I31" s="28">
        <f>IF(ISERROR(D31/$D$6),0,100*D31/$D$6)</f>
        <v>0.75777112138223801</v>
      </c>
      <c r="J31" s="28">
        <f>IF(ISERROR(C31/$C$28),0,100*C31/$C$28)</f>
        <v>1.4888337468982631</v>
      </c>
      <c r="K31" s="28">
        <f>IF(ISERROR(D31/$D$28),0,100*D31/$D$28)</f>
        <v>3.8865375223831999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104</v>
      </c>
      <c r="D32" s="13">
        <v>1714.7</v>
      </c>
      <c r="E32" s="28">
        <f>IF(ISERROR(D32/C32),,D32/C32)</f>
        <v>16.487500000000001</v>
      </c>
      <c r="F32" s="28">
        <f>IF(ISERROR(C32/$B$3),0,C32/$B$3)</f>
        <v>1.4054054054054055</v>
      </c>
      <c r="G32" s="28">
        <f>IF(ISERROR(D32/$B$3),0,D32/$B$3)</f>
        <v>23.171621621621622</v>
      </c>
      <c r="H32" s="28">
        <f>IF(ISERROR(C32/$C$6),0,100*C32/$C$6)</f>
        <v>7.1724137931034484</v>
      </c>
      <c r="I32" s="28">
        <f>IF(ISERROR(D32/$D$6),0,100*D32/$D$6)</f>
        <v>6.8028803237388669</v>
      </c>
      <c r="J32" s="28">
        <f>IF(ISERROR(C32/$C$28),0,100*C32/$C$28)</f>
        <v>25.806451612903224</v>
      </c>
      <c r="K32" s="28">
        <f>IF(ISERROR(D32/$D$28),0,100*D32/$D$28)</f>
        <v>34.891339736285197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97</v>
      </c>
      <c r="D33" s="13">
        <v>1227.5</v>
      </c>
      <c r="E33" s="28">
        <f>IF(ISERROR(D33/C33),,D33/C33)</f>
        <v>12.654639175257731</v>
      </c>
      <c r="F33" s="28">
        <f>IF(ISERROR(C33/$B$3),0,C33/$B$3)</f>
        <v>1.3108108108108107</v>
      </c>
      <c r="G33" s="28">
        <f>IF(ISERROR(D33/$B$3),0,D33/$B$3)</f>
        <v>16.587837837837839</v>
      </c>
      <c r="H33" s="28">
        <f>IF(ISERROR(C33/$C$6),0,100*C33/$C$6)</f>
        <v>6.6896551724137927</v>
      </c>
      <c r="I33" s="28">
        <f>IF(ISERROR(D33/$D$6),0,100*D33/$D$6)</f>
        <v>4.8699688560036503</v>
      </c>
      <c r="J33" s="28">
        <f>IF(ISERROR(C33/$C$28),0,100*C33/$C$28)</f>
        <v>24.069478908188586</v>
      </c>
      <c r="K33" s="28">
        <f>IF(ISERROR(D33/$D$28),0,100*D33/$D$28)</f>
        <v>24.977616799609308</v>
      </c>
    </row>
    <row r="34" spans="1:15" x14ac:dyDescent="0.2">
      <c r="A34" s="6" t="s">
        <v>61</v>
      </c>
      <c r="B34" s="48">
        <v>223</v>
      </c>
      <c r="C34" s="38">
        <v>135</v>
      </c>
      <c r="D34" s="13">
        <v>1367.4</v>
      </c>
      <c r="E34" s="28">
        <f>IF(ISERROR(D34/C34),,D34/C34)</f>
        <v>10.128888888888889</v>
      </c>
      <c r="F34" s="28">
        <f>IF(ISERROR(C34/$B$3),0,C34/$B$3)</f>
        <v>1.8243243243243243</v>
      </c>
      <c r="G34" s="28">
        <f>IF(ISERROR(D34/$B$3),0,D34/$B$3)</f>
        <v>18.47837837837838</v>
      </c>
      <c r="H34" s="28">
        <f>IF(ISERROR(C34/$C$6),0,100*C34/$C$6)</f>
        <v>9.3103448275862064</v>
      </c>
      <c r="I34" s="28">
        <f>IF(ISERROR(D34/$D$6),0,100*D34/$D$6)</f>
        <v>5.4250064470056136</v>
      </c>
      <c r="J34" s="28">
        <f>IF(ISERROR(C34/$C$28),0,100*C34/$C$28)</f>
        <v>33.498759305210918</v>
      </c>
      <c r="K34" s="28">
        <f>IF(ISERROR(D34/$D$28),0,100*D34/$D$28)</f>
        <v>27.824352922025067</v>
      </c>
    </row>
    <row r="35" spans="1:15" x14ac:dyDescent="0.2">
      <c r="A35" s="6" t="s">
        <v>62</v>
      </c>
      <c r="B35" s="48">
        <v>224</v>
      </c>
      <c r="C35" s="38">
        <v>37</v>
      </c>
      <c r="D35" s="13">
        <v>184.5</v>
      </c>
      <c r="E35" s="28">
        <f>IF(ISERROR(D35/C35),,D35/C35)</f>
        <v>4.9864864864864868</v>
      </c>
      <c r="F35" s="28">
        <f>IF(ISERROR(C35/$B$3),0,C35/$B$3)</f>
        <v>0.5</v>
      </c>
      <c r="G35" s="28">
        <f>IF(ISERROR(D35/$B$3),0,D35/$B$3)</f>
        <v>2.4932432432432434</v>
      </c>
      <c r="H35" s="28">
        <f>IF(ISERROR(C35/$C$6),0,100*C35/$C$6)</f>
        <v>2.5517241379310347</v>
      </c>
      <c r="I35" s="28">
        <f>IF(ISERROR(D35/$D$6),0,100*D35/$D$6)</f>
        <v>0.73198309892682156</v>
      </c>
      <c r="J35" s="28">
        <f>IF(ISERROR(C35/$C$28),0,100*C35/$C$28)</f>
        <v>9.1811414392059554</v>
      </c>
      <c r="K35" s="28">
        <f>IF(ISERROR(D35/$D$28),0,100*D35/$D$28)</f>
        <v>3.7542731564382219</v>
      </c>
    </row>
    <row r="36" spans="1:15" x14ac:dyDescent="0.2">
      <c r="A36" s="6" t="s">
        <v>63</v>
      </c>
      <c r="B36" s="48">
        <v>230</v>
      </c>
      <c r="C36" s="38">
        <v>1</v>
      </c>
      <c r="D36" s="13">
        <v>9</v>
      </c>
      <c r="E36" s="28">
        <f>IF(ISERROR(D36/C36),,D36/C36)</f>
        <v>9</v>
      </c>
      <c r="F36" s="28">
        <f>IF(ISERROR(C36/$B$3),0,C36/$B$3)</f>
        <v>1.3513513513513514E-2</v>
      </c>
      <c r="G36" s="28">
        <f>IF(ISERROR(D36/$B$3),0,D36/$B$3)</f>
        <v>0.12162162162162163</v>
      </c>
      <c r="H36" s="28">
        <f>IF(ISERROR(C36/$C$6),0,100*C36/$C$6)</f>
        <v>6.8965517241379309E-2</v>
      </c>
      <c r="I36" s="28">
        <f>IF(ISERROR(D36/$D$6),0,100*D36/$D$6)</f>
        <v>3.570649263057666E-2</v>
      </c>
      <c r="J36" s="28">
        <f>IF(ISERROR(C36/$C$28),0,100*C36/$C$28)</f>
        <v>0.24813895781637718</v>
      </c>
      <c r="K36" s="28">
        <f>IF(ISERROR(D36/$D$28),0,100*D36/$D$28)</f>
        <v>0.1831352759238157</v>
      </c>
    </row>
    <row r="37" spans="1:15" ht="24" x14ac:dyDescent="0.2">
      <c r="A37" s="6" t="s">
        <v>64</v>
      </c>
      <c r="B37" s="48">
        <v>240</v>
      </c>
      <c r="C37" s="38">
        <v>6</v>
      </c>
      <c r="D37" s="13">
        <v>26.1</v>
      </c>
      <c r="E37" s="28">
        <f>IF(ISERROR(D37/C37),,D37/C37)</f>
        <v>4.3500000000000005</v>
      </c>
      <c r="F37" s="28">
        <f>IF(ISERROR(C37/$B$3),0,C37/$B$3)</f>
        <v>8.1081081081081086E-2</v>
      </c>
      <c r="G37" s="28">
        <f>IF(ISERROR(D37/$B$3),0,D37/$B$3)</f>
        <v>0.35270270270270271</v>
      </c>
      <c r="H37" s="28">
        <f>IF(ISERROR(C37/$C$6),0,100*C37/$C$6)</f>
        <v>0.41379310344827586</v>
      </c>
      <c r="I37" s="28">
        <f>IF(ISERROR(D37/$D$6),0,100*D37/$D$6)</f>
        <v>0.10354882862867232</v>
      </c>
      <c r="J37" s="28">
        <f>IF(ISERROR(C37/$C$28),0,100*C37/$C$28)</f>
        <v>1.4888337468982631</v>
      </c>
      <c r="K37" s="28">
        <f>IF(ISERROR(D37/$D$28),0,100*D37/$D$28)</f>
        <v>0.5310923001790655</v>
      </c>
    </row>
    <row r="38" spans="1:15" x14ac:dyDescent="0.2">
      <c r="A38" s="49" t="s">
        <v>65</v>
      </c>
      <c r="B38" s="48">
        <v>250</v>
      </c>
      <c r="C38" s="38">
        <v>14</v>
      </c>
      <c r="D38" s="13">
        <v>67.2</v>
      </c>
      <c r="E38" s="28">
        <f>IF(ISERROR(D38/C38),,D38/C38)</f>
        <v>4.8</v>
      </c>
      <c r="F38" s="28">
        <f>IF(ISERROR(C38/$B$3),0,C38/$B$3)</f>
        <v>0.1891891891891892</v>
      </c>
      <c r="G38" s="28">
        <f>IF(ISERROR(D38/$B$3),0,D38/$B$3)</f>
        <v>0.90810810810810816</v>
      </c>
      <c r="H38" s="28">
        <f>IF(ISERROR(C38/$C$6),0,100*C38/$C$6)</f>
        <v>0.96551724137931039</v>
      </c>
      <c r="I38" s="28">
        <f>IF(ISERROR(D38/$D$6),0,100*D38/$D$6)</f>
        <v>0.26660847830830575</v>
      </c>
      <c r="J38" s="28">
        <f>IF(ISERROR(C38/$C$28),0,100*C38/$C$28)</f>
        <v>3.4739454094292803</v>
      </c>
      <c r="K38" s="28">
        <f>IF(ISERROR(D38/$D$28),0,100*D38/$D$28)</f>
        <v>1.3674100602311572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403</v>
      </c>
      <c r="D40" s="16">
        <v>4914.3999999999996</v>
      </c>
      <c r="E40" s="42">
        <f>IF(ISERROR(D40/C40),,D40/C40)</f>
        <v>12.19454094292804</v>
      </c>
      <c r="F40" s="42">
        <f>IF(ISERROR(C40/$B$3),0,C40/$B$3)</f>
        <v>5.4459459459459456</v>
      </c>
      <c r="G40" s="42">
        <f>IF(ISERROR(D40/$B$3),0,D40/$B$3)</f>
        <v>66.410810810810801</v>
      </c>
      <c r="H40" s="42">
        <f>IF(ISERROR(C40/$C$6),0,100*C40/$C$6)</f>
        <v>27.793103448275861</v>
      </c>
      <c r="I40" s="42">
        <f>IF(ISERROR(D40/$D$6),0,100*D40/$D$6)</f>
        <v>19.497331931522879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18</v>
      </c>
      <c r="D41" s="13">
        <v>145</v>
      </c>
      <c r="E41" s="28">
        <f>IF(ISERROR(D41/C41),,D41/C41)</f>
        <v>8.0555555555555554</v>
      </c>
      <c r="F41" s="28">
        <f>IF(ISERROR(C41/$B$3),0,C41/$B$3)</f>
        <v>0.24324324324324326</v>
      </c>
      <c r="G41" s="28">
        <f>IF(ISERROR(D41/$B$3),0,D41/$B$3)</f>
        <v>1.9594594594594594</v>
      </c>
      <c r="H41" s="28">
        <f>IF(ISERROR(C41/$C$6),0,100*C41/$C$6)</f>
        <v>1.2413793103448276</v>
      </c>
      <c r="I41" s="28">
        <f>IF(ISERROR(D41/$D$6),0,100*D41/$D$6)</f>
        <v>0.57527127015929058</v>
      </c>
      <c r="J41" s="28">
        <f>IF(ISERROR(C41/$C$40),0,100*C41/$C$40)</f>
        <v>4.4665012406947895</v>
      </c>
      <c r="K41" s="28">
        <f>IF(ISERROR(D41/$D$40),0,100*D41/$D$40)</f>
        <v>2.9505127787725871</v>
      </c>
    </row>
    <row r="42" spans="1:15" x14ac:dyDescent="0.2">
      <c r="A42" s="6" t="s">
        <v>68</v>
      </c>
      <c r="B42" s="5">
        <v>320</v>
      </c>
      <c r="C42" s="38">
        <v>15</v>
      </c>
      <c r="D42" s="13">
        <v>132.6</v>
      </c>
      <c r="E42" s="28">
        <f>IF(ISERROR(D42/C42),,D42/C42)</f>
        <v>8.84</v>
      </c>
      <c r="F42" s="28">
        <f>IF(ISERROR(C42/$B$3),0,C42/$B$3)</f>
        <v>0.20270270270270271</v>
      </c>
      <c r="G42" s="28">
        <f>IF(ISERROR(D42/$B$3),0,D42/$B$3)</f>
        <v>1.7918918918918918</v>
      </c>
      <c r="H42" s="28">
        <f>IF(ISERROR(C42/$C$6),0,100*C42/$C$6)</f>
        <v>1.0344827586206897</v>
      </c>
      <c r="I42" s="28">
        <f>IF(ISERROR(D42/$D$6),0,100*D42/$D$6)</f>
        <v>0.52607565809049617</v>
      </c>
      <c r="J42" s="28">
        <f>IF(ISERROR(C42/$C$40),0,100*C42/$C$40)</f>
        <v>3.7220843672456576</v>
      </c>
      <c r="K42" s="28">
        <f>IF(ISERROR(D42/$D$40),0,100*D42/$D$40)</f>
        <v>2.6981930652775521</v>
      </c>
    </row>
    <row r="43" spans="1:15" x14ac:dyDescent="0.2">
      <c r="A43" s="6" t="s">
        <v>69</v>
      </c>
      <c r="B43" s="5">
        <v>330</v>
      </c>
      <c r="C43" s="38">
        <v>4</v>
      </c>
      <c r="D43" s="13">
        <v>45</v>
      </c>
      <c r="E43" s="28">
        <f>IF(ISERROR(D43/C43),,D43/C43)</f>
        <v>11.25</v>
      </c>
      <c r="F43" s="28">
        <f>IF(ISERROR(C43/$B$3),0,C43/$B$3)</f>
        <v>5.4054054054054057E-2</v>
      </c>
      <c r="G43" s="28">
        <f>IF(ISERROR(D43/$B$3),0,D43/$B$3)</f>
        <v>0.60810810810810811</v>
      </c>
      <c r="H43" s="28">
        <f>IF(ISERROR(C43/$C$6),0,100*C43/$C$6)</f>
        <v>0.27586206896551724</v>
      </c>
      <c r="I43" s="28">
        <f>IF(ISERROR(D43/$D$6),0,100*D43/$D$6)</f>
        <v>0.17853246315288329</v>
      </c>
      <c r="J43" s="28">
        <f>IF(ISERROR(C43/$C$40),0,100*C43/$C$40)</f>
        <v>0.99255583126550873</v>
      </c>
      <c r="K43" s="28">
        <f>IF(ISERROR(D43/$D$40),0,100*D43/$D$40)</f>
        <v>0.91567637961907866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33</v>
      </c>
      <c r="D44" s="13">
        <v>244.6</v>
      </c>
      <c r="E44" s="28">
        <f>IF(ISERROR(D44/C44),,D44/C44)</f>
        <v>7.4121212121212121</v>
      </c>
      <c r="F44" s="28">
        <f>IF(ISERROR(C44/$B$3),0,C44/$B$3)</f>
        <v>0.44594594594594594</v>
      </c>
      <c r="G44" s="28">
        <f>IF(ISERROR(D44/$B$3),0,D44/$B$3)</f>
        <v>3.3054054054054052</v>
      </c>
      <c r="H44" s="28">
        <f>IF(ISERROR(C44/$C$6),0,100*C44/$C$6)</f>
        <v>2.2758620689655173</v>
      </c>
      <c r="I44" s="28">
        <f>IF(ISERROR(D44/$D$6),0,100*D44/$D$6)</f>
        <v>0.97042312193767233</v>
      </c>
      <c r="J44" s="28">
        <f>IF(ISERROR(C44/$C$40),0,100*C44/$C$40)</f>
        <v>8.1885856079404462</v>
      </c>
      <c r="K44" s="28">
        <f>IF(ISERROR(D44/$D$40),0,100*D44/$D$40)</f>
        <v>4.9772098323294811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44</v>
      </c>
      <c r="D45" s="13">
        <v>382.40000000000003</v>
      </c>
      <c r="E45" s="28">
        <f>IF(ISERROR(D45/C45),,D45/C45)</f>
        <v>8.6909090909090914</v>
      </c>
      <c r="F45" s="28">
        <f>IF(ISERROR(C45/$B$3),0,C45/$B$3)</f>
        <v>0.59459459459459463</v>
      </c>
      <c r="G45" s="28">
        <f>IF(ISERROR(D45/$B$3),0,D45/$B$3)</f>
        <v>5.1675675675675681</v>
      </c>
      <c r="H45" s="28">
        <f>IF(ISERROR(C45/$C$6),0,100*C45/$C$6)</f>
        <v>3.0344827586206895</v>
      </c>
      <c r="I45" s="28">
        <f>IF(ISERROR(D45/$D$6),0,100*D45/$D$6)</f>
        <v>1.5171291979925017</v>
      </c>
      <c r="J45" s="28">
        <f>IF(ISERROR(C45/$C$40),0,100*C45/$C$40)</f>
        <v>10.918114143920596</v>
      </c>
      <c r="K45" s="28">
        <f>IF(ISERROR(D45/$D$40),0,100*D45/$D$40)</f>
        <v>7.7812143903630151</v>
      </c>
    </row>
    <row r="46" spans="1:15" x14ac:dyDescent="0.2">
      <c r="A46" s="6" t="s">
        <v>72</v>
      </c>
      <c r="B46" s="5">
        <v>360</v>
      </c>
      <c r="C46" s="38">
        <v>42</v>
      </c>
      <c r="D46" s="13">
        <v>1976.1</v>
      </c>
      <c r="E46" s="28">
        <f>IF(ISERROR(D46/C46),,D46/C46)</f>
        <v>47.05</v>
      </c>
      <c r="F46" s="28">
        <f>IF(ISERROR(C46/$B$3),0,C46/$B$3)</f>
        <v>0.56756756756756754</v>
      </c>
      <c r="G46" s="28">
        <f>IF(ISERROR(D46/$B$3),0,D46/$B$3)</f>
        <v>26.704054054054051</v>
      </c>
      <c r="H46" s="28">
        <f>IF(ISERROR(C46/$C$6),0,100*C46/$C$6)</f>
        <v>2.896551724137931</v>
      </c>
      <c r="I46" s="28">
        <f>IF(ISERROR(D46/$D$6),0,100*D46/$D$6)</f>
        <v>7.8399555652536153</v>
      </c>
      <c r="J46" s="28">
        <f>IF(ISERROR(C46/$C$40),0,100*C46/$C$40)</f>
        <v>10.421836228287841</v>
      </c>
      <c r="K46" s="28">
        <f>IF(ISERROR(D46/$D$40),0,100*D46/$D$40)</f>
        <v>40.210402083672477</v>
      </c>
    </row>
    <row r="47" spans="1:15" x14ac:dyDescent="0.2">
      <c r="A47" s="6" t="s">
        <v>73</v>
      </c>
      <c r="B47" s="5">
        <v>370</v>
      </c>
      <c r="C47" s="38">
        <v>91</v>
      </c>
      <c r="D47" s="13">
        <v>538.20000000000005</v>
      </c>
      <c r="E47" s="28">
        <f>IF(ISERROR(D47/C47),,D47/C47)</f>
        <v>5.9142857142857146</v>
      </c>
      <c r="F47" s="28">
        <f>IF(ISERROR(C47/$B$3),0,C47/$B$3)</f>
        <v>1.2297297297297298</v>
      </c>
      <c r="G47" s="28">
        <f>IF(ISERROR(D47/$B$3),0,D47/$B$3)</f>
        <v>7.2729729729729735</v>
      </c>
      <c r="H47" s="28">
        <f>IF(ISERROR(C47/$C$6),0,100*C47/$C$6)</f>
        <v>6.2758620689655169</v>
      </c>
      <c r="I47" s="28">
        <f>IF(ISERROR(D47/$D$6),0,100*D47/$D$6)</f>
        <v>2.1352482593084847</v>
      </c>
      <c r="J47" s="28">
        <f>IF(ISERROR(C47/$C$40),0,100*C47/$C$40)</f>
        <v>22.580645161290324</v>
      </c>
      <c r="K47" s="28">
        <f>IF(ISERROR(D47/$D$40),0,100*D47/$D$40)</f>
        <v>10.951489500244183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67</v>
      </c>
      <c r="D48" s="13">
        <v>217.1</v>
      </c>
      <c r="E48" s="28">
        <f>IF(ISERROR(D48/C48),,D48/C48)</f>
        <v>3.2402985074626867</v>
      </c>
      <c r="F48" s="28">
        <f>IF(ISERROR(C48/$B$3),0,C48/$B$3)</f>
        <v>0.90540540540540537</v>
      </c>
      <c r="G48" s="28">
        <f>IF(ISERROR(D48/$B$3),0,D48/$B$3)</f>
        <v>2.9337837837837837</v>
      </c>
      <c r="H48" s="28">
        <f>IF(ISERROR(C48/$C$6),0,100*C48/$C$6)</f>
        <v>4.6206896551724137</v>
      </c>
      <c r="I48" s="28">
        <f>IF(ISERROR(D48/$D$6),0,100*D48/$D$6)</f>
        <v>0.86131995001091033</v>
      </c>
      <c r="J48" s="28">
        <f>IF(ISERROR(C48/$C$40),0,100*C48/$C$40)</f>
        <v>16.625310173697269</v>
      </c>
      <c r="K48" s="28">
        <f>IF(ISERROR(D48/$D$40),0,100*D48/$D$40)</f>
        <v>4.4176298225622661</v>
      </c>
    </row>
    <row r="49" spans="1:14" x14ac:dyDescent="0.2">
      <c r="A49" s="6" t="s">
        <v>75</v>
      </c>
      <c r="B49" s="5">
        <v>372</v>
      </c>
      <c r="C49" s="38">
        <v>17</v>
      </c>
      <c r="D49" s="13">
        <v>144.69999999999999</v>
      </c>
      <c r="E49" s="28">
        <f>IF(ISERROR(D49/C49),,D49/C49)</f>
        <v>8.5117647058823529</v>
      </c>
      <c r="F49" s="28">
        <f>IF(ISERROR(C49/$B$3),0,C49/$B$3)</f>
        <v>0.22972972972972974</v>
      </c>
      <c r="G49" s="28">
        <f>IF(ISERROR(D49/$B$3),0,D49/$B$3)</f>
        <v>1.9554054054054053</v>
      </c>
      <c r="H49" s="28">
        <f>IF(ISERROR(C49/$C$6),0,100*C49/$C$6)</f>
        <v>1.1724137931034482</v>
      </c>
      <c r="I49" s="28">
        <f>IF(ISERROR(D49/$D$6),0,100*D49/$D$6)</f>
        <v>0.57408105373827134</v>
      </c>
      <c r="J49" s="28">
        <f>IF(ISERROR(C49/$C$40),0,100*C49/$C$40)</f>
        <v>4.2183622828784122</v>
      </c>
      <c r="K49" s="28">
        <f>IF(ISERROR(D49/$D$40),0,100*D49/$D$40)</f>
        <v>2.9444082695751259</v>
      </c>
      <c r="N49" s="1"/>
    </row>
    <row r="50" spans="1:14" x14ac:dyDescent="0.2">
      <c r="A50" s="6" t="s">
        <v>76</v>
      </c>
      <c r="B50" s="5">
        <v>373</v>
      </c>
      <c r="C50" s="38">
        <v>2</v>
      </c>
      <c r="D50" s="13">
        <v>105</v>
      </c>
      <c r="E50" s="28">
        <f>IF(ISERROR(D50/C50),,D50/C50)</f>
        <v>52.5</v>
      </c>
      <c r="F50" s="28">
        <f>IF(ISERROR(C50/$B$3),0,C50/$B$3)</f>
        <v>2.7027027027027029E-2</v>
      </c>
      <c r="G50" s="28">
        <f>IF(ISERROR(D50/$B$3),0,D50/$B$3)</f>
        <v>1.4189189189189189</v>
      </c>
      <c r="H50" s="28">
        <f>IF(ISERROR(C50/$C$6),0,100*C50/$C$6)</f>
        <v>0.13793103448275862</v>
      </c>
      <c r="I50" s="28">
        <f>IF(ISERROR(D50/$D$6),0,100*D50/$D$6)</f>
        <v>0.4165757473567277</v>
      </c>
      <c r="J50" s="28">
        <f>IF(ISERROR(C50/$C$40),0,100*C50/$C$40)</f>
        <v>0.49627791563275436</v>
      </c>
      <c r="K50" s="28">
        <f>IF(ISERROR(D50/$D$40),0,100*D50/$D$40)</f>
        <v>2.1365782191111835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156</v>
      </c>
      <c r="D51" s="13">
        <v>1450.5</v>
      </c>
      <c r="E51" s="28">
        <f>IF(ISERROR(D51/C51),,D51/C51)</f>
        <v>9.2980769230769234</v>
      </c>
      <c r="F51" s="28">
        <f>IF(ISERROR(C51/$B$3),0,C51/$B$3)</f>
        <v>2.1081081081081079</v>
      </c>
      <c r="G51" s="28">
        <f>IF(ISERROR(D51/$B$3),0,D51/$B$3)</f>
        <v>19.601351351351351</v>
      </c>
      <c r="H51" s="28">
        <f>IF(ISERROR(C51/$C$6),0,100*C51/$C$6)</f>
        <v>10.758620689655173</v>
      </c>
      <c r="I51" s="28">
        <f>IF(ISERROR(D51/$D$6),0,100*D51/$D$6)</f>
        <v>5.7546963956279384</v>
      </c>
      <c r="J51" s="28">
        <f>IF(ISERROR(C51/$C$40),0,100*C51/$C$40)</f>
        <v>38.70967741935484</v>
      </c>
      <c r="K51" s="28">
        <f>IF(ISERROR(D51/$D$40),0,100*D51/$D$40)</f>
        <v>29.515301969721637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1435.7000000000005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327</v>
      </c>
      <c r="D59" s="20">
        <v>330</v>
      </c>
      <c r="E59" s="16">
        <f>(C59+D59)/2</f>
        <v>328.5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256</v>
      </c>
      <c r="D60" s="17">
        <v>267</v>
      </c>
      <c r="E60" s="16">
        <f>(C60+D60)/2</f>
        <v>261.5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102</v>
      </c>
      <c r="D62" s="14">
        <v>106</v>
      </c>
      <c r="E62" s="13">
        <f>(C62+D62)/2</f>
        <v>104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1</v>
      </c>
      <c r="D63" s="14">
        <v>3</v>
      </c>
      <c r="E63" s="13">
        <f>(C63+D63)/2</f>
        <v>2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14</v>
      </c>
      <c r="D65" s="14">
        <v>16</v>
      </c>
      <c r="E65" s="13">
        <f>(C65+D65)/2</f>
        <v>15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116</v>
      </c>
      <c r="D66" s="14">
        <v>127</v>
      </c>
      <c r="E66" s="13">
        <f>(C66+D66)/2</f>
        <v>121.5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7</v>
      </c>
      <c r="D67" s="14">
        <v>6</v>
      </c>
      <c r="E67" s="13">
        <f>(C67+D67)/2</f>
        <v>6.5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71</v>
      </c>
      <c r="D68" s="17">
        <v>63</v>
      </c>
      <c r="E68" s="16">
        <f>(C68+D68)/2</f>
        <v>67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32</v>
      </c>
      <c r="D70" s="14">
        <v>32</v>
      </c>
      <c r="E70" s="13">
        <f>(C70+D70)/2</f>
        <v>32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1</v>
      </c>
      <c r="D71" s="14">
        <v>0</v>
      </c>
      <c r="E71" s="13">
        <f>(C71+D71)/2</f>
        <v>0.5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2</v>
      </c>
      <c r="D73" s="14">
        <v>3</v>
      </c>
      <c r="E73" s="13">
        <f>(C73+D73)/2</f>
        <v>2.5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30</v>
      </c>
      <c r="D74" s="14">
        <v>19</v>
      </c>
      <c r="E74" s="13">
        <f>(C74+D74)/2</f>
        <v>24.5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4</v>
      </c>
      <c r="D75" s="14">
        <v>3</v>
      </c>
      <c r="E75" s="13">
        <f>(C75+D75)/2</f>
        <v>3.5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15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11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2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F2" sqref="F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130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36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754</v>
      </c>
      <c r="D6" s="59">
        <v>5448.2</v>
      </c>
      <c r="E6" s="42">
        <f>IF(ISERROR(D6/C6),,D6/C6)</f>
        <v>7.2257294429708221</v>
      </c>
      <c r="F6" s="42">
        <f>IF(ISERROR(C6/$B$3),0,C6/$B$3)</f>
        <v>20.944444444444443</v>
      </c>
      <c r="G6" s="42">
        <f>IF(ISERROR(D6/$B$3),0,D6/$B$3)</f>
        <v>151.33888888888887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185</v>
      </c>
      <c r="D7" s="16">
        <v>1971.3000000000002</v>
      </c>
      <c r="E7" s="42">
        <f>IF(ISERROR(D7/C7),,D7/C7)</f>
        <v>10.655675675675676</v>
      </c>
      <c r="F7" s="42">
        <f>IF(ISERROR(C7/$B$3),0,C7/$B$3)</f>
        <v>5.1388888888888893</v>
      </c>
      <c r="G7" s="42">
        <f>IF(ISERROR(D7/$B$3),0,D7/$B$3)</f>
        <v>54.75833333333334</v>
      </c>
      <c r="H7" s="42">
        <f>IF(ISERROR(C7/$C$6),0,100*C7/$C$6)</f>
        <v>24.53580901856764</v>
      </c>
      <c r="I7" s="42">
        <f>IF(ISERROR(D7/$D$6),0,100*D7/$D$6)</f>
        <v>36.182592415843772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135</v>
      </c>
      <c r="D8" s="13">
        <v>1170.2</v>
      </c>
      <c r="E8" s="28">
        <f>IF(ISERROR(D8/C8),,D8/C8)</f>
        <v>8.6681481481481484</v>
      </c>
      <c r="F8" s="28">
        <f>IF(ISERROR(C8/$B$3),0,C8/$B$3)</f>
        <v>3.75</v>
      </c>
      <c r="G8" s="28">
        <f>IF(ISERROR(D8/$B$3),0,D8/$B$3)</f>
        <v>32.50555555555556</v>
      </c>
      <c r="H8" s="28">
        <f>IF(ISERROR(C8/$C$6),0,100*C8/$C$6)</f>
        <v>17.904509283819628</v>
      </c>
      <c r="I8" s="28">
        <f>IF(ISERROR(D8/$D$6),0,100*D8/$D$6)</f>
        <v>21.478653500238611</v>
      </c>
      <c r="J8" s="28">
        <f>IF(ISERROR(C8/$C$7),0,100*C8/$C$7)</f>
        <v>72.972972972972968</v>
      </c>
      <c r="K8" s="28">
        <f>IF(ISERROR(D8/$D$7),0,100*D8/$D$7)</f>
        <v>59.361842438999638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27</v>
      </c>
      <c r="D9" s="13">
        <v>400.5</v>
      </c>
      <c r="E9" s="28">
        <f>IF(ISERROR(D9/C9),,D9/C9)</f>
        <v>14.833333333333334</v>
      </c>
      <c r="F9" s="28">
        <f>IF(ISERROR(C9/$B$3),0,C9/$B$3)</f>
        <v>0.75</v>
      </c>
      <c r="G9" s="28">
        <f>IF(ISERROR(D9/$B$3),0,D9/$B$3)</f>
        <v>11.125</v>
      </c>
      <c r="H9" s="28">
        <f>IF(ISERROR(C9/$C$6),0,100*C9/$C$6)</f>
        <v>3.5809018567639259</v>
      </c>
      <c r="I9" s="28">
        <f>IF(ISERROR(D9/$D$6),0,100*D9/$D$6)</f>
        <v>7.3510517235050115</v>
      </c>
      <c r="J9" s="28">
        <f>IF(ISERROR(C9/$C$7),0,100*C9/$C$7)</f>
        <v>14.594594594594595</v>
      </c>
      <c r="K9" s="28">
        <f>IF(ISERROR(D9/$D$7),0,100*D9/$D$7)</f>
        <v>20.316542383198904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5</v>
      </c>
      <c r="D10" s="13">
        <v>47.9</v>
      </c>
      <c r="E10" s="28">
        <f>IF(ISERROR(D10/C10),,D10/C10)</f>
        <v>9.58</v>
      </c>
      <c r="F10" s="28">
        <f>IF(ISERROR(C10/$B$3),0,C10/$B$3)</f>
        <v>0.1388888888888889</v>
      </c>
      <c r="G10" s="28">
        <f>IF(ISERROR(D10/$B$3),0,D10/$B$3)</f>
        <v>1.3305555555555555</v>
      </c>
      <c r="H10" s="28">
        <f>IF(ISERROR(C10/$C$6),0,100*C10/$C$6)</f>
        <v>0.66312997347480107</v>
      </c>
      <c r="I10" s="28">
        <f>IF(ISERROR(D10/$D$6),0,100*D10/$D$6)</f>
        <v>0.87918945706838958</v>
      </c>
      <c r="J10" s="28">
        <f>IF(ISERROR(C10/$C$7),0,100*C10/$C$7)</f>
        <v>2.7027027027027026</v>
      </c>
      <c r="K10" s="28">
        <f>IF(ISERROR(D10/$D$7),0,100*D10/$D$7)</f>
        <v>2.4298686146197936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18</v>
      </c>
      <c r="D11" s="13">
        <v>352.70000000000005</v>
      </c>
      <c r="E11" s="28">
        <f>IF(ISERROR(D11/C11),,D11/C11)</f>
        <v>19.594444444444449</v>
      </c>
      <c r="F11" s="28">
        <f>IF(ISERROR(C11/$B$3),0,C11/$B$3)</f>
        <v>0.5</v>
      </c>
      <c r="G11" s="28">
        <f>IF(ISERROR(D11/$B$3),0,D11/$B$3)</f>
        <v>9.7972222222222243</v>
      </c>
      <c r="H11" s="28">
        <f>IF(ISERROR(C11/$C$6),0,100*C11/$C$6)</f>
        <v>2.3872679045092839</v>
      </c>
      <c r="I11" s="28">
        <f>IF(ISERROR(D11/$D$6),0,100*D11/$D$6)</f>
        <v>6.4736977350317551</v>
      </c>
      <c r="J11" s="28">
        <f>IF(ISERROR(C11/$C$7),0,100*C11/$C$7)</f>
        <v>9.7297297297297298</v>
      </c>
      <c r="K11" s="28">
        <f>IF(ISERROR(D11/$D$7),0,100*D11/$D$7)</f>
        <v>17.891746563181659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13.2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0.36666666666666664</v>
      </c>
      <c r="H12" s="28">
        <f>IF(ISERROR(C12/$C$6),0,100*C12/$C$6)</f>
        <v>0</v>
      </c>
      <c r="I12" s="28">
        <f>IF(ISERROR(D12/$D$6),0,100*D12/$D$6)</f>
        <v>0.24228185455746853</v>
      </c>
      <c r="J12" s="28">
        <f>IF(ISERROR(C12/$C$7),0,100*C12/$C$7)</f>
        <v>0</v>
      </c>
      <c r="K12" s="28">
        <f>IF(ISERROR(D12/$D$7),0,100*D12/$D$7)</f>
        <v>0.66960888753614356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98</v>
      </c>
      <c r="D13" s="16">
        <v>821.9</v>
      </c>
      <c r="E13" s="42">
        <f>IF(ISERROR(D13/C13),,D13/C13)</f>
        <v>8.3867346938775515</v>
      </c>
      <c r="F13" s="42">
        <f>IF(ISERROR(C13/$B$3),0,C13/$B$3)</f>
        <v>2.7222222222222223</v>
      </c>
      <c r="G13" s="42">
        <f>IF(ISERROR(D13/$B$3),0,D13/$B$3)</f>
        <v>22.830555555555556</v>
      </c>
      <c r="H13" s="42">
        <f>IF(ISERROR(C13/$C$6),0,100*C13/$C$6)</f>
        <v>12.9973474801061</v>
      </c>
      <c r="I13" s="42">
        <f>IF(ISERROR(D13/$D$6),0,100*D13/$D$6)</f>
        <v>15.085716383392681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96</v>
      </c>
      <c r="D14" s="13">
        <v>792.09999999999991</v>
      </c>
      <c r="E14" s="28">
        <f>IF(ISERROR(D14/C14),,D14/C14)</f>
        <v>8.2510416666666657</v>
      </c>
      <c r="F14" s="28">
        <f>IF(ISERROR(C14/$B$3),0,C14/$B$3)</f>
        <v>2.6666666666666665</v>
      </c>
      <c r="G14" s="28">
        <f>IF(ISERROR(D14/$B$3),0,D14/$B$3)</f>
        <v>22.002777777777776</v>
      </c>
      <c r="H14" s="28">
        <f>IF(ISERROR(C14/$C$6),0,100*C14/$C$6)</f>
        <v>12.73209549071618</v>
      </c>
      <c r="I14" s="28">
        <f>IF(ISERROR(D14/$D$6),0,100*D14/$D$6)</f>
        <v>14.538746742043241</v>
      </c>
      <c r="J14" s="28">
        <f>IF(ISERROR(C14/$C$13),0,100*C14/$C$13)</f>
        <v>97.959183673469383</v>
      </c>
      <c r="K14" s="28">
        <f>IF(ISERROR(D14/$D$13),0,100*D14/$D$13)</f>
        <v>96.374254775520114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2</v>
      </c>
      <c r="D15" s="13">
        <v>29.8</v>
      </c>
      <c r="E15" s="28">
        <f>IF(ISERROR(D15/C15),,D15/C15)</f>
        <v>14.9</v>
      </c>
      <c r="F15" s="28">
        <f>IF(ISERROR(C15/$B$3),0,C15/$B$3)</f>
        <v>5.5555555555555552E-2</v>
      </c>
      <c r="G15" s="28">
        <f>IF(ISERROR(D15/$B$3),0,D15/$B$3)</f>
        <v>0.82777777777777783</v>
      </c>
      <c r="H15" s="28">
        <f>IF(ISERROR(C15/$C$6),0,100*C15/$C$6)</f>
        <v>0.26525198938992045</v>
      </c>
      <c r="I15" s="28">
        <f>IF(ISERROR(D15/$D$6),0,100*D15/$D$6)</f>
        <v>0.54696964134943649</v>
      </c>
      <c r="J15" s="28">
        <f>IF(ISERROR(C15/$C$13),0,100*C15/$C$13)</f>
        <v>2.0408163265306123</v>
      </c>
      <c r="K15" s="28">
        <f>IF(ISERROR(D15/$D$7),0,100*D15/$D$7)</f>
        <v>1.5116927915588696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467</v>
      </c>
      <c r="D16" s="16">
        <v>2646.5</v>
      </c>
      <c r="E16" s="42">
        <f>IF(ISERROR(D16/C16),,D16/C16)</f>
        <v>5.6670235546038548</v>
      </c>
      <c r="F16" s="42">
        <f>IF(ISERROR(C16/$B$3),0,C16/$B$3)</f>
        <v>12.972222222222221</v>
      </c>
      <c r="G16" s="42">
        <f>IF(ISERROR(D16/$B$3),0,D16/$B$3)</f>
        <v>73.513888888888886</v>
      </c>
      <c r="H16" s="42">
        <f>IF(ISERROR(C16/$C$6),0,100*C16/$C$6)</f>
        <v>61.936339522546419</v>
      </c>
      <c r="I16" s="42">
        <f>IF(ISERROR(D16/$D$6),0,100*D16/$D$6)</f>
        <v>48.575676370177305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77</v>
      </c>
      <c r="D17" s="13">
        <v>996.1</v>
      </c>
      <c r="E17" s="28">
        <f>IF(ISERROR(D17/C17),,D17/C17)</f>
        <v>12.936363636363637</v>
      </c>
      <c r="F17" s="28">
        <f>IF(ISERROR(C17/$B$3),0,C17/$B$3)</f>
        <v>2.1388888888888888</v>
      </c>
      <c r="G17" s="28">
        <f>IF(ISERROR(D17/$B$3),0,D17/$B$3)</f>
        <v>27.669444444444444</v>
      </c>
      <c r="H17" s="28">
        <f>IF(ISERROR(C17/$C$6),0,100*C17/$C$6)</f>
        <v>10.212201591511937</v>
      </c>
      <c r="I17" s="28">
        <f>IF(ISERROR(D17/$D$6),0,100*D17/$D$6)</f>
        <v>18.283102676113213</v>
      </c>
      <c r="J17" s="28">
        <f>IF(ISERROR(C17/$C$16),0,100*C17/$C$16)</f>
        <v>16.488222698072803</v>
      </c>
      <c r="K17" s="28">
        <f>IF(ISERROR(D17/$D$16),0,100*D17/$D$16)</f>
        <v>37.638390326846782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12</v>
      </c>
      <c r="D18" s="13">
        <v>243.20000000000002</v>
      </c>
      <c r="E18" s="28">
        <f>IF(ISERROR(D18/C18),,D18/C18)</f>
        <v>20.266666666666669</v>
      </c>
      <c r="F18" s="28">
        <f>IF(ISERROR(C18/$B$3),0,C18/$B$3)</f>
        <v>0.33333333333333331</v>
      </c>
      <c r="G18" s="28">
        <f>IF(ISERROR(D18/$B$3),0,D18/$B$3)</f>
        <v>6.7555555555555564</v>
      </c>
      <c r="H18" s="28">
        <f>IF(ISERROR(C18/$C$6),0,100*C18/$C$6)</f>
        <v>1.5915119363395225</v>
      </c>
      <c r="I18" s="28">
        <f>IF(ISERROR(D18/$D$6),0,100*D18/$D$6)</f>
        <v>4.4638596233618442</v>
      </c>
      <c r="J18" s="28">
        <f>IF(ISERROR(C18/$C$16),0,100*C18/$C$16)</f>
        <v>2.5695931477516059</v>
      </c>
      <c r="K18" s="28">
        <f>IF(ISERROR(D18/$D$16),0,100*D18/$D$16)</f>
        <v>9.189495560173814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355</v>
      </c>
      <c r="D19" s="13">
        <v>1321.5000000000002</v>
      </c>
      <c r="E19" s="28">
        <f>IF(ISERROR(D19/C19),,D19/C19)</f>
        <v>3.7225352112676062</v>
      </c>
      <c r="F19" s="28">
        <f>IF(ISERROR(C19/$B$3),0,C19/$B$3)</f>
        <v>9.8611111111111107</v>
      </c>
      <c r="G19" s="28">
        <f>IF(ISERROR(D19/$B$3),0,D19/$B$3)</f>
        <v>36.708333333333343</v>
      </c>
      <c r="H19" s="28">
        <f>IF(ISERROR(C19/$C$6),0,100*C19/$C$6)</f>
        <v>47.082228116710873</v>
      </c>
      <c r="I19" s="28">
        <f>IF(ISERROR(D19/$D$6),0,100*D19/$D$6)</f>
        <v>24.255717484673845</v>
      </c>
      <c r="J19" s="28">
        <f>IF(ISERROR(C19/$C$16),0,100*C19/$C$16)</f>
        <v>76.017130620985014</v>
      </c>
      <c r="K19" s="28">
        <f>IF(ISERROR(D19/$D$16),0,100*D19/$D$16)</f>
        <v>49.93387492915172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92</v>
      </c>
      <c r="D20" s="13">
        <v>487</v>
      </c>
      <c r="E20" s="28">
        <f>IF(ISERROR(D20/C20),,D20/C20)</f>
        <v>5.2934782608695654</v>
      </c>
      <c r="F20" s="28">
        <f>IF(ISERROR(C20/$B$3),0,C20/$B$3)</f>
        <v>2.5555555555555554</v>
      </c>
      <c r="G20" s="28">
        <f>IF(ISERROR(D20/$B$3),0,D20/$B$3)</f>
        <v>13.527777777777779</v>
      </c>
      <c r="H20" s="28">
        <f>IF(ISERROR(C20/$C$6),0,100*C20/$C$6)</f>
        <v>12.201591511936339</v>
      </c>
      <c r="I20" s="28">
        <f>IF(ISERROR(D20/$D$6),0,100*D20/$D$6)</f>
        <v>8.938732058294482</v>
      </c>
      <c r="J20" s="28">
        <f>IF(ISERROR(C20/$C$16),0,100*C20/$C$16)</f>
        <v>19.700214132762312</v>
      </c>
      <c r="K20" s="28">
        <f>IF(ISERROR(D20/$D$16),0,100*D20/$D$16)</f>
        <v>18.401662573209901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8</v>
      </c>
      <c r="D21" s="13">
        <v>15.899999999999999</v>
      </c>
      <c r="E21" s="28">
        <f>IF(ISERROR(D21/C21),,D21/C21)</f>
        <v>1.9874999999999998</v>
      </c>
      <c r="F21" s="28">
        <f>IF(ISERROR(C21/$B$3),0,C21/$B$3)</f>
        <v>0.22222222222222221</v>
      </c>
      <c r="G21" s="28">
        <f>IF(ISERROR(D21/$B$3),0,D21/$B$3)</f>
        <v>0.44166666666666665</v>
      </c>
      <c r="H21" s="28">
        <f>IF(ISERROR(C21/$C$6),0,100*C21/$C$6)</f>
        <v>1.0610079575596818</v>
      </c>
      <c r="I21" s="28">
        <f>IF(ISERROR(D21/$D$6),0,100*D21/$D$6)</f>
        <v>0.29183950662604158</v>
      </c>
      <c r="J21" s="28">
        <f>IF(ISERROR(C21/$C$16),0,100*C21/$C$16)</f>
        <v>1.7130620985010707</v>
      </c>
      <c r="K21" s="28">
        <f>IF(ISERROR(D21/$D$16),0,100*D21/$D$16)</f>
        <v>0.60079350085017935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15</v>
      </c>
      <c r="D22" s="13">
        <v>69.8</v>
      </c>
      <c r="E22" s="28">
        <f>IF(ISERROR(D22/C22),,D22/C22)</f>
        <v>4.6533333333333333</v>
      </c>
      <c r="F22" s="28">
        <f>IF(ISERROR(C22/$B$3),0,C22/$B$3)</f>
        <v>0.41666666666666669</v>
      </c>
      <c r="G22" s="28">
        <f>IF(ISERROR(D22/$B$3),0,D22/$B$3)</f>
        <v>1.9388888888888889</v>
      </c>
      <c r="H22" s="28">
        <f>IF(ISERROR(C22/$C$6),0,100*C22/$C$6)</f>
        <v>1.9893899204244032</v>
      </c>
      <c r="I22" s="28">
        <f>IF(ISERROR(D22/$D$6),0,100*D22/$D$6)</f>
        <v>1.2811570794023714</v>
      </c>
      <c r="J22" s="28">
        <f>IF(ISERROR(C22/$C$16),0,100*C22/$C$16)</f>
        <v>3.2119914346895073</v>
      </c>
      <c r="K22" s="28">
        <f>IF(ISERROR(D22/$D$16),0,100*D22/$D$16)</f>
        <v>2.6374456829775177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4</v>
      </c>
      <c r="D23" s="16">
        <v>8.5</v>
      </c>
      <c r="E23" s="42">
        <f>IF(ISERROR(D23/C23),,D23/C23)</f>
        <v>2.125</v>
      </c>
      <c r="F23" s="42">
        <f>IF(ISERROR(C23/$B$3),0,C23/$B$3)</f>
        <v>0.1111111111111111</v>
      </c>
      <c r="G23" s="42">
        <f>IF(ISERROR(D23/$B$3),0,D23/$B$3)</f>
        <v>0.2361111111111111</v>
      </c>
      <c r="H23" s="42">
        <f>IF(ISERROR(C23/$C$6),0,100*C23/$C$6)</f>
        <v>0.5305039787798409</v>
      </c>
      <c r="I23" s="42">
        <f>IF(ISERROR(D23/$D$6),0,100*D23/$D$6)</f>
        <v>0.15601483058624868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4</v>
      </c>
      <c r="D25" s="13">
        <v>8.5</v>
      </c>
      <c r="E25" s="28">
        <f>IF(ISERROR(D25/C25),,D25/C25)</f>
        <v>2.125</v>
      </c>
      <c r="F25" s="28">
        <f>IF(ISERROR(C25/$B$3),0,C25/$B$3)</f>
        <v>0.1111111111111111</v>
      </c>
      <c r="G25" s="28">
        <f>IF(ISERROR(D25/$B$3),0,D25/$B$3)</f>
        <v>0.2361111111111111</v>
      </c>
      <c r="H25" s="28">
        <f>IF(ISERROR(C25/$C$6),0,100*C25/$C$6)</f>
        <v>0.5305039787798409</v>
      </c>
      <c r="I25" s="28">
        <f>IF(ISERROR(D25/$D$6),0,100*D25/$D$6)</f>
        <v>0.15601483058624868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12</v>
      </c>
      <c r="D26" s="16">
        <v>84.2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185</v>
      </c>
      <c r="D28" s="16">
        <v>1971.3000000000002</v>
      </c>
      <c r="E28" s="42">
        <f>IF(ISERROR(D28/C28),,D28/C28)</f>
        <v>10.655675675675676</v>
      </c>
      <c r="F28" s="42">
        <f>IF(ISERROR(C28/$B$3),0,C28/$B$3)</f>
        <v>5.1388888888888893</v>
      </c>
      <c r="G28" s="42">
        <f>IF(ISERROR(D28/$B$3),0,D28/$B$3)</f>
        <v>54.75833333333334</v>
      </c>
      <c r="H28" s="42">
        <f>IF(ISERROR(C28/$C$6),0,100*C28/$C$6)</f>
        <v>24.53580901856764</v>
      </c>
      <c r="I28" s="42">
        <f>IF(ISERROR(D28/$D$6),0,100*D28/$D$6)</f>
        <v>36.182592415843772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2</v>
      </c>
      <c r="E29" s="28">
        <f>IF(ISERROR(D29/C29),,D29/C29)</f>
        <v>2</v>
      </c>
      <c r="F29" s="28">
        <f>IF(ISERROR(C29/$B$3),0,C29/$B$3)</f>
        <v>2.7777777777777776E-2</v>
      </c>
      <c r="G29" s="28">
        <f>IF(ISERROR(D29/$B$3),0,D29/$B$3)</f>
        <v>5.5555555555555552E-2</v>
      </c>
      <c r="H29" s="28">
        <f>IF(ISERROR(C29/$C$6),0,100*C29/$C$6)</f>
        <v>0.13262599469496023</v>
      </c>
      <c r="I29" s="28">
        <f>IF(ISERROR(D29/$D$6),0,100*D29/$D$6)</f>
        <v>3.6709371902646747E-2</v>
      </c>
      <c r="J29" s="28">
        <f>IF(ISERROR(C29/$C$28),0,100*C29/$C$28)</f>
        <v>0.54054054054054057</v>
      </c>
      <c r="K29" s="28">
        <f>IF(ISERROR(D29/$D$28),0,100*D29/$D$28)</f>
        <v>0.10145589205093085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20</v>
      </c>
      <c r="E30" s="28">
        <f>IF(ISERROR(D30/C30),,D30/C30)</f>
        <v>20</v>
      </c>
      <c r="F30" s="28">
        <f>IF(ISERROR(C30/$B$3),0,C30/$B$3)</f>
        <v>2.7777777777777776E-2</v>
      </c>
      <c r="G30" s="28">
        <f>IF(ISERROR(D30/$B$3),0,D30/$B$3)</f>
        <v>0.55555555555555558</v>
      </c>
      <c r="H30" s="28">
        <f>IF(ISERROR(C30/$C$6),0,100*C30/$C$6)</f>
        <v>0.13262599469496023</v>
      </c>
      <c r="I30" s="28">
        <f>IF(ISERROR(D30/$D$6),0,100*D30/$D$6)</f>
        <v>0.36709371902646748</v>
      </c>
      <c r="J30" s="28">
        <f>IF(ISERROR(C30/$C$28),0,100*C30/$C$28)</f>
        <v>0.54054054054054057</v>
      </c>
      <c r="K30" s="28">
        <f>IF(ISERROR(D30/$D$28),0,100*D30/$D$28)</f>
        <v>1.0145589205093084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5</v>
      </c>
      <c r="D31" s="13">
        <v>19.5</v>
      </c>
      <c r="E31" s="28">
        <f>IF(ISERROR(D31/C31),,D31/C31)</f>
        <v>3.9</v>
      </c>
      <c r="F31" s="28">
        <f>IF(ISERROR(C31/$B$3),0,C31/$B$3)</f>
        <v>0.1388888888888889</v>
      </c>
      <c r="G31" s="28">
        <f>IF(ISERROR(D31/$B$3),0,D31/$B$3)</f>
        <v>0.54166666666666663</v>
      </c>
      <c r="H31" s="28">
        <f>IF(ISERROR(C31/$C$6),0,100*C31/$C$6)</f>
        <v>0.66312997347480107</v>
      </c>
      <c r="I31" s="28">
        <f>IF(ISERROR(D31/$D$6),0,100*D31/$D$6)</f>
        <v>0.35791637605080578</v>
      </c>
      <c r="J31" s="28">
        <f>IF(ISERROR(C31/$C$28),0,100*C31/$C$28)</f>
        <v>2.7027027027027026</v>
      </c>
      <c r="K31" s="28">
        <f>IF(ISERROR(D31/$D$28),0,100*D31/$D$28)</f>
        <v>0.98919494749657577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75</v>
      </c>
      <c r="D32" s="13">
        <v>843.30000000000007</v>
      </c>
      <c r="E32" s="28">
        <f>IF(ISERROR(D32/C32),,D32/C32)</f>
        <v>11.244000000000002</v>
      </c>
      <c r="F32" s="28">
        <f>IF(ISERROR(C32/$B$3),0,C32/$B$3)</f>
        <v>2.0833333333333335</v>
      </c>
      <c r="G32" s="28">
        <f>IF(ISERROR(D32/$B$3),0,D32/$B$3)</f>
        <v>23.425000000000001</v>
      </c>
      <c r="H32" s="28">
        <f>IF(ISERROR(C32/$C$6),0,100*C32/$C$6)</f>
        <v>9.9469496021220163</v>
      </c>
      <c r="I32" s="28">
        <f>IF(ISERROR(D32/$D$6),0,100*D32/$D$6)</f>
        <v>15.478506662751</v>
      </c>
      <c r="J32" s="28">
        <f>IF(ISERROR(C32/$C$28),0,100*C32/$C$28)</f>
        <v>40.54054054054054</v>
      </c>
      <c r="K32" s="28">
        <f>IF(ISERROR(D32/$D$28),0,100*D32/$D$28)</f>
        <v>42.778876883274989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59</v>
      </c>
      <c r="D33" s="13">
        <v>370.5</v>
      </c>
      <c r="E33" s="28">
        <f>IF(ISERROR(D33/C33),,D33/C33)</f>
        <v>6.2796610169491522</v>
      </c>
      <c r="F33" s="28">
        <f>IF(ISERROR(C33/$B$3),0,C33/$B$3)</f>
        <v>1.6388888888888888</v>
      </c>
      <c r="G33" s="28">
        <f>IF(ISERROR(D33/$B$3),0,D33/$B$3)</f>
        <v>10.291666666666666</v>
      </c>
      <c r="H33" s="28">
        <f>IF(ISERROR(C33/$C$6),0,100*C33/$C$6)</f>
        <v>7.8249336870026527</v>
      </c>
      <c r="I33" s="28">
        <f>IF(ISERROR(D33/$D$6),0,100*D33/$D$6)</f>
        <v>6.8004111449653095</v>
      </c>
      <c r="J33" s="28">
        <f>IF(ISERROR(C33/$C$28),0,100*C33/$C$28)</f>
        <v>31.891891891891891</v>
      </c>
      <c r="K33" s="28">
        <f>IF(ISERROR(D33/$D$28),0,100*D33/$D$28)</f>
        <v>18.794704002434941</v>
      </c>
    </row>
    <row r="34" spans="1:15" x14ac:dyDescent="0.2">
      <c r="A34" s="6" t="s">
        <v>61</v>
      </c>
      <c r="B34" s="48">
        <v>223</v>
      </c>
      <c r="C34" s="38">
        <v>30</v>
      </c>
      <c r="D34" s="13">
        <v>254</v>
      </c>
      <c r="E34" s="28">
        <f>IF(ISERROR(D34/C34),,D34/C34)</f>
        <v>8.4666666666666668</v>
      </c>
      <c r="F34" s="28">
        <f>IF(ISERROR(C34/$B$3),0,C34/$B$3)</f>
        <v>0.83333333333333337</v>
      </c>
      <c r="G34" s="28">
        <f>IF(ISERROR(D34/$B$3),0,D34/$B$3)</f>
        <v>7.0555555555555554</v>
      </c>
      <c r="H34" s="28">
        <f>IF(ISERROR(C34/$C$6),0,100*C34/$C$6)</f>
        <v>3.9787798408488064</v>
      </c>
      <c r="I34" s="28">
        <f>IF(ISERROR(D34/$D$6),0,100*D34/$D$6)</f>
        <v>4.662090231636137</v>
      </c>
      <c r="J34" s="28">
        <f>IF(ISERROR(C34/$C$28),0,100*C34/$C$28)</f>
        <v>16.216216216216218</v>
      </c>
      <c r="K34" s="28">
        <f>IF(ISERROR(D34/$D$28),0,100*D34/$D$28)</f>
        <v>12.884898290468218</v>
      </c>
    </row>
    <row r="35" spans="1:15" x14ac:dyDescent="0.2">
      <c r="A35" s="6" t="s">
        <v>62</v>
      </c>
      <c r="B35" s="48">
        <v>224</v>
      </c>
      <c r="C35" s="38">
        <v>1</v>
      </c>
      <c r="D35" s="13">
        <v>2</v>
      </c>
      <c r="E35" s="28">
        <f>IF(ISERROR(D35/C35),,D35/C35)</f>
        <v>2</v>
      </c>
      <c r="F35" s="28">
        <f>IF(ISERROR(C35/$B$3),0,C35/$B$3)</f>
        <v>2.7777777777777776E-2</v>
      </c>
      <c r="G35" s="28">
        <f>IF(ISERROR(D35/$B$3),0,D35/$B$3)</f>
        <v>5.5555555555555552E-2</v>
      </c>
      <c r="H35" s="28">
        <f>IF(ISERROR(C35/$C$6),0,100*C35/$C$6)</f>
        <v>0.13262599469496023</v>
      </c>
      <c r="I35" s="28">
        <f>IF(ISERROR(D35/$D$6),0,100*D35/$D$6)</f>
        <v>3.6709371902646747E-2</v>
      </c>
      <c r="J35" s="28">
        <f>IF(ISERROR(C35/$C$28),0,100*C35/$C$28)</f>
        <v>0.54054054054054057</v>
      </c>
      <c r="K35" s="28">
        <f>IF(ISERROR(D35/$D$28),0,100*D35/$D$28)</f>
        <v>0.10145589205093085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9</v>
      </c>
      <c r="D37" s="13">
        <v>437</v>
      </c>
      <c r="E37" s="28">
        <f>IF(ISERROR(D37/C37),,D37/C37)</f>
        <v>48.555555555555557</v>
      </c>
      <c r="F37" s="28">
        <f>IF(ISERROR(C37/$B$3),0,C37/$B$3)</f>
        <v>0.25</v>
      </c>
      <c r="G37" s="28">
        <f>IF(ISERROR(D37/$B$3),0,D37/$B$3)</f>
        <v>12.138888888888889</v>
      </c>
      <c r="H37" s="28">
        <f>IF(ISERROR(C37/$C$6),0,100*C37/$C$6)</f>
        <v>1.193633952254642</v>
      </c>
      <c r="I37" s="28">
        <f>IF(ISERROR(D37/$D$6),0,100*D37/$D$6)</f>
        <v>8.0209977607283136</v>
      </c>
      <c r="J37" s="28">
        <f>IF(ISERROR(C37/$C$28),0,100*C37/$C$28)</f>
        <v>4.8648648648648649</v>
      </c>
      <c r="K37" s="28">
        <f>IF(ISERROR(D37/$D$28),0,100*D37/$D$28)</f>
        <v>22.168112413128391</v>
      </c>
    </row>
    <row r="38" spans="1:15" x14ac:dyDescent="0.2">
      <c r="A38" s="49" t="s">
        <v>65</v>
      </c>
      <c r="B38" s="48">
        <v>250</v>
      </c>
      <c r="C38" s="38">
        <v>4</v>
      </c>
      <c r="D38" s="13">
        <v>23</v>
      </c>
      <c r="E38" s="28">
        <f>IF(ISERROR(D38/C38),,D38/C38)</f>
        <v>5.75</v>
      </c>
      <c r="F38" s="28">
        <f>IF(ISERROR(C38/$B$3),0,C38/$B$3)</f>
        <v>0.1111111111111111</v>
      </c>
      <c r="G38" s="28">
        <f>IF(ISERROR(D38/$B$3),0,D38/$B$3)</f>
        <v>0.63888888888888884</v>
      </c>
      <c r="H38" s="28">
        <f>IF(ISERROR(C38/$C$6),0,100*C38/$C$6)</f>
        <v>0.5305039787798409</v>
      </c>
      <c r="I38" s="28">
        <f>IF(ISERROR(D38/$D$6),0,100*D38/$D$6)</f>
        <v>0.4221577768804376</v>
      </c>
      <c r="J38" s="28">
        <f>IF(ISERROR(C38/$C$28),0,100*C38/$C$28)</f>
        <v>2.1621621621621623</v>
      </c>
      <c r="K38" s="28">
        <f>IF(ISERROR(D38/$D$28),0,100*D38/$D$28)</f>
        <v>1.1667427585857049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185</v>
      </c>
      <c r="D40" s="16">
        <v>1971.3</v>
      </c>
      <c r="E40" s="42">
        <f>IF(ISERROR(D40/C40),,D40/C40)</f>
        <v>10.655675675675676</v>
      </c>
      <c r="F40" s="42">
        <f>IF(ISERROR(C40/$B$3),0,C40/$B$3)</f>
        <v>5.1388888888888893</v>
      </c>
      <c r="G40" s="42">
        <f>IF(ISERROR(D40/$B$3),0,D40/$B$3)</f>
        <v>54.758333333333333</v>
      </c>
      <c r="H40" s="42">
        <f>IF(ISERROR(C40/$C$6),0,100*C40/$C$6)</f>
        <v>24.53580901856764</v>
      </c>
      <c r="I40" s="42">
        <f>IF(ISERROR(D40/$D$6),0,100*D40/$D$6)</f>
        <v>36.182592415843764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11</v>
      </c>
      <c r="D41" s="13">
        <v>49.8</v>
      </c>
      <c r="E41" s="28">
        <f>IF(ISERROR(D41/C41),,D41/C41)</f>
        <v>4.5272727272727273</v>
      </c>
      <c r="F41" s="28">
        <f>IF(ISERROR(C41/$B$3),0,C41/$B$3)</f>
        <v>0.30555555555555558</v>
      </c>
      <c r="G41" s="28">
        <f>IF(ISERROR(D41/$B$3),0,D41/$B$3)</f>
        <v>1.3833333333333333</v>
      </c>
      <c r="H41" s="28">
        <f>IF(ISERROR(C41/$C$6),0,100*C41/$C$6)</f>
        <v>1.4588859416445623</v>
      </c>
      <c r="I41" s="28">
        <f>IF(ISERROR(D41/$D$6),0,100*D41/$D$6)</f>
        <v>0.91406336037590397</v>
      </c>
      <c r="J41" s="28">
        <f>IF(ISERROR(C41/$C$40),0,100*C41/$C$40)</f>
        <v>5.9459459459459456</v>
      </c>
      <c r="K41" s="28">
        <f>IF(ISERROR(D41/$D$40),0,100*D41/$D$40)</f>
        <v>2.5262517120681784</v>
      </c>
    </row>
    <row r="42" spans="1:15" x14ac:dyDescent="0.2">
      <c r="A42" s="6" t="s">
        <v>68</v>
      </c>
      <c r="B42" s="5">
        <v>320</v>
      </c>
      <c r="C42" s="38">
        <v>29</v>
      </c>
      <c r="D42" s="13">
        <v>402.4</v>
      </c>
      <c r="E42" s="28">
        <f>IF(ISERROR(D42/C42),,D42/C42)</f>
        <v>13.875862068965516</v>
      </c>
      <c r="F42" s="28">
        <f>IF(ISERROR(C42/$B$3),0,C42/$B$3)</f>
        <v>0.80555555555555558</v>
      </c>
      <c r="G42" s="28">
        <f>IF(ISERROR(D42/$B$3),0,D42/$B$3)</f>
        <v>11.177777777777777</v>
      </c>
      <c r="H42" s="28">
        <f>IF(ISERROR(C42/$C$6),0,100*C42/$C$6)</f>
        <v>3.8461538461538463</v>
      </c>
      <c r="I42" s="28">
        <f>IF(ISERROR(D42/$D$6),0,100*D42/$D$6)</f>
        <v>7.3859256268125257</v>
      </c>
      <c r="J42" s="28">
        <f>IF(ISERROR(C42/$C$40),0,100*C42/$C$40)</f>
        <v>15.675675675675675</v>
      </c>
      <c r="K42" s="28">
        <f>IF(ISERROR(D42/$D$40),0,100*D42/$D$40)</f>
        <v>20.412925480647289</v>
      </c>
    </row>
    <row r="43" spans="1:15" x14ac:dyDescent="0.2">
      <c r="A43" s="6" t="s">
        <v>69</v>
      </c>
      <c r="B43" s="5">
        <v>330</v>
      </c>
      <c r="C43" s="38">
        <v>10</v>
      </c>
      <c r="D43" s="13">
        <v>190.8</v>
      </c>
      <c r="E43" s="28">
        <f>IF(ISERROR(D43/C43),,D43/C43)</f>
        <v>19.080000000000002</v>
      </c>
      <c r="F43" s="28">
        <f>IF(ISERROR(C43/$B$3),0,C43/$B$3)</f>
        <v>0.27777777777777779</v>
      </c>
      <c r="G43" s="28">
        <f>IF(ISERROR(D43/$B$3),0,D43/$B$3)</f>
        <v>5.3000000000000007</v>
      </c>
      <c r="H43" s="28">
        <f>IF(ISERROR(C43/$C$6),0,100*C43/$C$6)</f>
        <v>1.3262599469496021</v>
      </c>
      <c r="I43" s="28">
        <f>IF(ISERROR(D43/$D$6),0,100*D43/$D$6)</f>
        <v>3.5020740795124996</v>
      </c>
      <c r="J43" s="28">
        <f>IF(ISERROR(C43/$C$40),0,100*C43/$C$40)</f>
        <v>5.4054054054054053</v>
      </c>
      <c r="K43" s="28">
        <f>IF(ISERROR(D43/$D$40),0,100*D43/$D$40)</f>
        <v>9.6788921016588034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14</v>
      </c>
      <c r="D44" s="13">
        <v>108.6</v>
      </c>
      <c r="E44" s="28">
        <f>IF(ISERROR(D44/C44),,D44/C44)</f>
        <v>7.7571428571428571</v>
      </c>
      <c r="F44" s="28">
        <f>IF(ISERROR(C44/$B$3),0,C44/$B$3)</f>
        <v>0.3888888888888889</v>
      </c>
      <c r="G44" s="28">
        <f>IF(ISERROR(D44/$B$3),0,D44/$B$3)</f>
        <v>3.0166666666666666</v>
      </c>
      <c r="H44" s="28">
        <f>IF(ISERROR(C44/$C$6),0,100*C44/$C$6)</f>
        <v>1.856763925729443</v>
      </c>
      <c r="I44" s="28">
        <f>IF(ISERROR(D44/$D$6),0,100*D44/$D$6)</f>
        <v>1.9933188943137183</v>
      </c>
      <c r="J44" s="28">
        <f>IF(ISERROR(C44/$C$40),0,100*C44/$C$40)</f>
        <v>7.5675675675675675</v>
      </c>
      <c r="K44" s="28">
        <f>IF(ISERROR(D44/$D$40),0,100*D44/$D$40)</f>
        <v>5.5090549383655461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42</v>
      </c>
      <c r="D45" s="13">
        <v>249.89999999999998</v>
      </c>
      <c r="E45" s="28">
        <f>IF(ISERROR(D45/C45),,D45/C45)</f>
        <v>5.9499999999999993</v>
      </c>
      <c r="F45" s="28">
        <f>IF(ISERROR(C45/$B$3),0,C45/$B$3)</f>
        <v>1.1666666666666667</v>
      </c>
      <c r="G45" s="28">
        <f>IF(ISERROR(D45/$B$3),0,D45/$B$3)</f>
        <v>6.9416666666666664</v>
      </c>
      <c r="H45" s="28">
        <f>IF(ISERROR(C45/$C$6),0,100*C45/$C$6)</f>
        <v>5.5702917771883289</v>
      </c>
      <c r="I45" s="28">
        <f>IF(ISERROR(D45/$D$6),0,100*D45/$D$6)</f>
        <v>4.5868360192357107</v>
      </c>
      <c r="J45" s="28">
        <f>IF(ISERROR(C45/$C$40),0,100*C45/$C$40)</f>
        <v>22.702702702702702</v>
      </c>
      <c r="K45" s="28">
        <f>IF(ISERROR(D45/$D$40),0,100*D45/$D$40)</f>
        <v>12.67691371176381</v>
      </c>
    </row>
    <row r="46" spans="1:15" x14ac:dyDescent="0.2">
      <c r="A46" s="6" t="s">
        <v>72</v>
      </c>
      <c r="B46" s="5">
        <v>360</v>
      </c>
      <c r="C46" s="38">
        <v>11</v>
      </c>
      <c r="D46" s="13">
        <v>70.5</v>
      </c>
      <c r="E46" s="28">
        <f>IF(ISERROR(D46/C46),,D46/C46)</f>
        <v>6.4090909090909092</v>
      </c>
      <c r="F46" s="28">
        <f>IF(ISERROR(C46/$B$3),0,C46/$B$3)</f>
        <v>0.30555555555555558</v>
      </c>
      <c r="G46" s="28">
        <f>IF(ISERROR(D46/$B$3),0,D46/$B$3)</f>
        <v>1.9583333333333333</v>
      </c>
      <c r="H46" s="28">
        <f>IF(ISERROR(C46/$C$6),0,100*C46/$C$6)</f>
        <v>1.4588859416445623</v>
      </c>
      <c r="I46" s="28">
        <f>IF(ISERROR(D46/$D$6),0,100*D46/$D$6)</f>
        <v>1.2940053595682979</v>
      </c>
      <c r="J46" s="28">
        <f>IF(ISERROR(C46/$C$40),0,100*C46/$C$40)</f>
        <v>5.9459459459459456</v>
      </c>
      <c r="K46" s="28">
        <f>IF(ISERROR(D46/$D$40),0,100*D46/$D$40)</f>
        <v>3.5763201947953127</v>
      </c>
    </row>
    <row r="47" spans="1:15" x14ac:dyDescent="0.2">
      <c r="A47" s="6" t="s">
        <v>73</v>
      </c>
      <c r="B47" s="5">
        <v>370</v>
      </c>
      <c r="C47" s="38">
        <v>9</v>
      </c>
      <c r="D47" s="13">
        <v>68.7</v>
      </c>
      <c r="E47" s="28">
        <f>IF(ISERROR(D47/C47),,D47/C47)</f>
        <v>7.6333333333333337</v>
      </c>
      <c r="F47" s="28">
        <f>IF(ISERROR(C47/$B$3),0,C47/$B$3)</f>
        <v>0.25</v>
      </c>
      <c r="G47" s="28">
        <f>IF(ISERROR(D47/$B$3),0,D47/$B$3)</f>
        <v>1.9083333333333334</v>
      </c>
      <c r="H47" s="28">
        <f>IF(ISERROR(C47/$C$6),0,100*C47/$C$6)</f>
        <v>1.193633952254642</v>
      </c>
      <c r="I47" s="28">
        <f>IF(ISERROR(D47/$D$6),0,100*D47/$D$6)</f>
        <v>1.2609669248559157</v>
      </c>
      <c r="J47" s="28">
        <f>IF(ISERROR(C47/$C$40),0,100*C47/$C$40)</f>
        <v>4.8648648648648649</v>
      </c>
      <c r="K47" s="28">
        <f>IF(ISERROR(D47/$D$40),0,100*D47/$D$40)</f>
        <v>3.485009891949475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5</v>
      </c>
      <c r="D48" s="13">
        <v>29</v>
      </c>
      <c r="E48" s="28">
        <f>IF(ISERROR(D48/C48),,D48/C48)</f>
        <v>5.8</v>
      </c>
      <c r="F48" s="28">
        <f>IF(ISERROR(C48/$B$3),0,C48/$B$3)</f>
        <v>0.1388888888888889</v>
      </c>
      <c r="G48" s="28">
        <f>IF(ISERROR(D48/$B$3),0,D48/$B$3)</f>
        <v>0.80555555555555558</v>
      </c>
      <c r="H48" s="28">
        <f>IF(ISERROR(C48/$C$6),0,100*C48/$C$6)</f>
        <v>0.66312997347480107</v>
      </c>
      <c r="I48" s="28">
        <f>IF(ISERROR(D48/$D$6),0,100*D48/$D$6)</f>
        <v>0.53228589258837788</v>
      </c>
      <c r="J48" s="28">
        <f>IF(ISERROR(C48/$C$40),0,100*C48/$C$40)</f>
        <v>2.7027027027027026</v>
      </c>
      <c r="K48" s="28">
        <f>IF(ISERROR(D48/$D$40),0,100*D48/$D$40)</f>
        <v>1.4711104347384976</v>
      </c>
    </row>
    <row r="49" spans="1:14" x14ac:dyDescent="0.2">
      <c r="A49" s="6" t="s">
        <v>75</v>
      </c>
      <c r="B49" s="5">
        <v>372</v>
      </c>
      <c r="C49" s="38">
        <v>4</v>
      </c>
      <c r="D49" s="13">
        <v>39.700000000000003</v>
      </c>
      <c r="E49" s="28">
        <f>IF(ISERROR(D49/C49),,D49/C49)</f>
        <v>9.9250000000000007</v>
      </c>
      <c r="F49" s="28">
        <f>IF(ISERROR(C49/$B$3),0,C49/$B$3)</f>
        <v>0.1111111111111111</v>
      </c>
      <c r="G49" s="28">
        <f>IF(ISERROR(D49/$B$3),0,D49/$B$3)</f>
        <v>1.1027777777777779</v>
      </c>
      <c r="H49" s="28">
        <f>IF(ISERROR(C49/$C$6),0,100*C49/$C$6)</f>
        <v>0.5305039787798409</v>
      </c>
      <c r="I49" s="28">
        <f>IF(ISERROR(D49/$D$6),0,100*D49/$D$6)</f>
        <v>0.728681032267538</v>
      </c>
      <c r="J49" s="28">
        <f>IF(ISERROR(C49/$C$40),0,100*C49/$C$40)</f>
        <v>2.1621621621621623</v>
      </c>
      <c r="K49" s="28">
        <f>IF(ISERROR(D49/$D$40),0,100*D49/$D$40)</f>
        <v>2.0138994572109779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59</v>
      </c>
      <c r="D51" s="13">
        <v>830.6</v>
      </c>
      <c r="E51" s="28">
        <f>IF(ISERROR(D51/C51),,D51/C51)</f>
        <v>14.077966101694916</v>
      </c>
      <c r="F51" s="28">
        <f>IF(ISERROR(C51/$B$3),0,C51/$B$3)</f>
        <v>1.6388888888888888</v>
      </c>
      <c r="G51" s="28">
        <f>IF(ISERROR(D51/$B$3),0,D51/$B$3)</f>
        <v>23.072222222222223</v>
      </c>
      <c r="H51" s="28">
        <f>IF(ISERROR(C51/$C$6),0,100*C51/$C$6)</f>
        <v>7.8249336870026527</v>
      </c>
      <c r="I51" s="28">
        <f>IF(ISERROR(D51/$D$6),0,100*D51/$D$6)</f>
        <v>15.245402151169195</v>
      </c>
      <c r="J51" s="28">
        <f>IF(ISERROR(C51/$C$40),0,100*C51/$C$40)</f>
        <v>31.891891891891891</v>
      </c>
      <c r="K51" s="28">
        <f>IF(ISERROR(D51/$D$40),0,100*D51/$D$40)</f>
        <v>42.134631968751584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288.40000000000003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92</v>
      </c>
      <c r="D59" s="20">
        <v>98</v>
      </c>
      <c r="E59" s="16">
        <f>(C59+D59)/2</f>
        <v>95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82</v>
      </c>
      <c r="D60" s="17">
        <v>89</v>
      </c>
      <c r="E60" s="16">
        <f>(C60+D60)/2</f>
        <v>85.5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41</v>
      </c>
      <c r="D62" s="14">
        <v>42</v>
      </c>
      <c r="E62" s="13">
        <f>(C62+D62)/2</f>
        <v>41.5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3</v>
      </c>
      <c r="D65" s="14">
        <v>3</v>
      </c>
      <c r="E65" s="13">
        <f>(C65+D65)/2</f>
        <v>3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27</v>
      </c>
      <c r="D66" s="14">
        <v>31</v>
      </c>
      <c r="E66" s="13">
        <f>(C66+D66)/2</f>
        <v>29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2</v>
      </c>
      <c r="D67" s="14">
        <v>2</v>
      </c>
      <c r="E67" s="13">
        <f>(C67+D67)/2</f>
        <v>2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10</v>
      </c>
      <c r="D68" s="17">
        <v>9</v>
      </c>
      <c r="E68" s="16">
        <f>(C68+D68)/2</f>
        <v>9.5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7</v>
      </c>
      <c r="D70" s="14">
        <v>6</v>
      </c>
      <c r="E70" s="13">
        <f>(C70+D70)/2</f>
        <v>6.5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1</v>
      </c>
      <c r="D73" s="14">
        <v>1</v>
      </c>
      <c r="E73" s="13">
        <f>(C73+D73)/2</f>
        <v>1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</v>
      </c>
      <c r="D74" s="14">
        <v>2</v>
      </c>
      <c r="E74" s="13">
        <f>(C74+D74)/2</f>
        <v>2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8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3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5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0" zoomScaleNormal="90" workbookViewId="0">
      <selection activeCell="A2" sqref="A2"/>
    </sheetView>
  </sheetViews>
  <sheetFormatPr defaultColWidth="47" defaultRowHeight="15.75" x14ac:dyDescent="0.25"/>
  <cols>
    <col min="1" max="1" width="27.42578125" style="65" bestFit="1" customWidth="1"/>
    <col min="2" max="7" width="11.85546875" style="66" customWidth="1"/>
    <col min="8" max="11" width="11.85546875" style="65" customWidth="1"/>
    <col min="12" max="16384" width="47" style="65"/>
  </cols>
  <sheetData>
    <row r="1" spans="1:11" ht="18.75" x14ac:dyDescent="0.3">
      <c r="A1" s="94" t="s">
        <v>206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3" spans="1:11" s="78" customFormat="1" ht="15.75" customHeight="1" x14ac:dyDescent="0.25">
      <c r="A3" s="95" t="s">
        <v>171</v>
      </c>
      <c r="B3" s="96" t="s">
        <v>172</v>
      </c>
      <c r="C3" s="96"/>
      <c r="D3" s="96"/>
      <c r="E3" s="96"/>
      <c r="F3" s="96"/>
      <c r="G3" s="96" t="s">
        <v>173</v>
      </c>
      <c r="H3" s="96"/>
      <c r="I3" s="96"/>
      <c r="J3" s="96"/>
      <c r="K3" s="96"/>
    </row>
    <row r="4" spans="1:11" s="78" customFormat="1" ht="48" customHeight="1" x14ac:dyDescent="0.25">
      <c r="A4" s="95"/>
      <c r="B4" s="79" t="s">
        <v>174</v>
      </c>
      <c r="C4" s="79" t="s">
        <v>175</v>
      </c>
      <c r="D4" s="79" t="s">
        <v>176</v>
      </c>
      <c r="E4" s="79" t="s">
        <v>177</v>
      </c>
      <c r="F4" s="79" t="s">
        <v>178</v>
      </c>
      <c r="G4" s="79" t="s">
        <v>174</v>
      </c>
      <c r="H4" s="79" t="s">
        <v>175</v>
      </c>
      <c r="I4" s="79" t="s">
        <v>176</v>
      </c>
      <c r="J4" s="79" t="s">
        <v>177</v>
      </c>
      <c r="K4" s="79" t="s">
        <v>178</v>
      </c>
    </row>
    <row r="5" spans="1:11" x14ac:dyDescent="0.25">
      <c r="A5" s="80" t="s">
        <v>179</v>
      </c>
      <c r="B5" s="86">
        <v>346</v>
      </c>
      <c r="C5" s="86">
        <v>54</v>
      </c>
      <c r="D5" s="86">
        <v>279</v>
      </c>
      <c r="E5" s="86">
        <v>6</v>
      </c>
      <c r="F5" s="86">
        <v>7</v>
      </c>
      <c r="G5" s="86">
        <v>29</v>
      </c>
      <c r="H5" s="86">
        <v>8</v>
      </c>
      <c r="I5" s="86">
        <v>17</v>
      </c>
      <c r="J5" s="86">
        <v>1</v>
      </c>
      <c r="K5" s="86">
        <v>3</v>
      </c>
    </row>
    <row r="6" spans="1:11" x14ac:dyDescent="0.25">
      <c r="A6" s="80" t="s">
        <v>180</v>
      </c>
      <c r="B6" s="86">
        <v>207</v>
      </c>
      <c r="C6" s="86">
        <v>21</v>
      </c>
      <c r="D6" s="86">
        <v>184</v>
      </c>
      <c r="E6" s="86">
        <v>1</v>
      </c>
      <c r="F6" s="86">
        <v>1</v>
      </c>
      <c r="G6" s="86">
        <v>17</v>
      </c>
      <c r="H6" s="86">
        <v>3</v>
      </c>
      <c r="I6" s="86">
        <v>14</v>
      </c>
      <c r="J6" s="86">
        <v>0</v>
      </c>
      <c r="K6" s="86">
        <v>0</v>
      </c>
    </row>
    <row r="7" spans="1:11" x14ac:dyDescent="0.25">
      <c r="A7" s="80" t="s">
        <v>181</v>
      </c>
      <c r="B7" s="86">
        <v>126</v>
      </c>
      <c r="C7" s="86">
        <v>10</v>
      </c>
      <c r="D7" s="86">
        <v>113</v>
      </c>
      <c r="E7" s="86">
        <v>1</v>
      </c>
      <c r="F7" s="86">
        <v>2</v>
      </c>
      <c r="G7" s="86">
        <v>19</v>
      </c>
      <c r="H7" s="86">
        <v>5</v>
      </c>
      <c r="I7" s="86">
        <v>14</v>
      </c>
      <c r="J7" s="86">
        <v>0</v>
      </c>
      <c r="K7" s="86">
        <v>0</v>
      </c>
    </row>
    <row r="8" spans="1:11" x14ac:dyDescent="0.25">
      <c r="A8" s="80" t="s">
        <v>182</v>
      </c>
      <c r="B8" s="86">
        <v>628</v>
      </c>
      <c r="C8" s="86">
        <v>208</v>
      </c>
      <c r="D8" s="86">
        <v>410</v>
      </c>
      <c r="E8" s="86">
        <v>7</v>
      </c>
      <c r="F8" s="86">
        <v>3</v>
      </c>
      <c r="G8" s="86">
        <v>197</v>
      </c>
      <c r="H8" s="86">
        <v>84</v>
      </c>
      <c r="I8" s="86">
        <v>110</v>
      </c>
      <c r="J8" s="86">
        <v>2</v>
      </c>
      <c r="K8" s="86">
        <v>1</v>
      </c>
    </row>
    <row r="9" spans="1:11" x14ac:dyDescent="0.25">
      <c r="A9" s="80" t="s">
        <v>183</v>
      </c>
      <c r="B9" s="86">
        <v>629</v>
      </c>
      <c r="C9" s="86">
        <v>56</v>
      </c>
      <c r="D9" s="86">
        <v>558</v>
      </c>
      <c r="E9" s="86">
        <v>11</v>
      </c>
      <c r="F9" s="86">
        <v>4</v>
      </c>
      <c r="G9" s="86">
        <v>116</v>
      </c>
      <c r="H9" s="86">
        <v>5</v>
      </c>
      <c r="I9" s="86">
        <v>109</v>
      </c>
      <c r="J9" s="86">
        <v>1</v>
      </c>
      <c r="K9" s="86">
        <v>1</v>
      </c>
    </row>
    <row r="10" spans="1:11" x14ac:dyDescent="0.25">
      <c r="A10" s="80" t="s">
        <v>184</v>
      </c>
      <c r="B10" s="86">
        <v>210</v>
      </c>
      <c r="C10" s="86">
        <v>52</v>
      </c>
      <c r="D10" s="86">
        <v>157</v>
      </c>
      <c r="E10" s="86">
        <v>1</v>
      </c>
      <c r="F10" s="86">
        <v>0</v>
      </c>
      <c r="G10" s="86">
        <v>10</v>
      </c>
      <c r="H10" s="86">
        <v>7</v>
      </c>
      <c r="I10" s="86">
        <v>3</v>
      </c>
      <c r="J10" s="86">
        <v>0</v>
      </c>
      <c r="K10" s="86">
        <v>0</v>
      </c>
    </row>
    <row r="11" spans="1:11" x14ac:dyDescent="0.25">
      <c r="A11" s="80" t="s">
        <v>185</v>
      </c>
      <c r="B11" s="86">
        <v>138</v>
      </c>
      <c r="C11" s="86">
        <v>21</v>
      </c>
      <c r="D11" s="86">
        <v>116</v>
      </c>
      <c r="E11" s="86">
        <v>1</v>
      </c>
      <c r="F11" s="86">
        <v>0</v>
      </c>
      <c r="G11" s="86">
        <v>28</v>
      </c>
      <c r="H11" s="86">
        <v>7</v>
      </c>
      <c r="I11" s="86">
        <v>21</v>
      </c>
      <c r="J11" s="86">
        <v>0</v>
      </c>
      <c r="K11" s="86">
        <v>0</v>
      </c>
    </row>
    <row r="12" spans="1:11" x14ac:dyDescent="0.25">
      <c r="A12" s="80" t="s">
        <v>186</v>
      </c>
      <c r="B12" s="86">
        <v>363</v>
      </c>
      <c r="C12" s="86">
        <v>47</v>
      </c>
      <c r="D12" s="86">
        <v>301</v>
      </c>
      <c r="E12" s="86">
        <v>14</v>
      </c>
      <c r="F12" s="86">
        <v>1</v>
      </c>
      <c r="G12" s="86">
        <v>29</v>
      </c>
      <c r="H12" s="86">
        <v>4</v>
      </c>
      <c r="I12" s="86">
        <v>23</v>
      </c>
      <c r="J12" s="86">
        <v>2</v>
      </c>
      <c r="K12" s="86">
        <v>0</v>
      </c>
    </row>
    <row r="13" spans="1:11" x14ac:dyDescent="0.25">
      <c r="A13" s="80" t="s">
        <v>187</v>
      </c>
      <c r="B13" s="86">
        <v>243</v>
      </c>
      <c r="C13" s="86">
        <v>137</v>
      </c>
      <c r="D13" s="86">
        <v>105</v>
      </c>
      <c r="E13" s="86">
        <v>1</v>
      </c>
      <c r="F13" s="86">
        <v>0</v>
      </c>
      <c r="G13" s="86">
        <v>46</v>
      </c>
      <c r="H13" s="86">
        <v>32</v>
      </c>
      <c r="I13" s="86">
        <v>14</v>
      </c>
      <c r="J13" s="86">
        <v>0</v>
      </c>
      <c r="K13" s="86">
        <v>0</v>
      </c>
    </row>
    <row r="14" spans="1:11" x14ac:dyDescent="0.25">
      <c r="A14" s="80" t="s">
        <v>188</v>
      </c>
      <c r="B14" s="86">
        <v>91</v>
      </c>
      <c r="C14" s="86">
        <v>36</v>
      </c>
      <c r="D14" s="86">
        <v>55</v>
      </c>
      <c r="E14" s="86">
        <v>0</v>
      </c>
      <c r="F14" s="86">
        <v>0</v>
      </c>
      <c r="G14" s="86">
        <v>1</v>
      </c>
      <c r="H14" s="86">
        <v>0</v>
      </c>
      <c r="I14" s="86">
        <v>1</v>
      </c>
      <c r="J14" s="86">
        <v>0</v>
      </c>
      <c r="K14" s="86">
        <v>0</v>
      </c>
    </row>
    <row r="15" spans="1:11" x14ac:dyDescent="0.25">
      <c r="A15" s="80" t="s">
        <v>191</v>
      </c>
      <c r="B15" s="86">
        <f>139+3314</f>
        <v>3453</v>
      </c>
      <c r="C15" s="86">
        <f>39+1099</f>
        <v>1138</v>
      </c>
      <c r="D15" s="86">
        <f>99+2202</f>
        <v>2301</v>
      </c>
      <c r="E15" s="86">
        <f>1+13</f>
        <v>14</v>
      </c>
      <c r="F15" s="86">
        <v>0</v>
      </c>
      <c r="G15" s="86">
        <f>30+1844</f>
        <v>1874</v>
      </c>
      <c r="H15" s="86">
        <f>6+898</f>
        <v>904</v>
      </c>
      <c r="I15" s="86">
        <f>24+915</f>
        <v>939</v>
      </c>
      <c r="J15" s="86">
        <f>0+19</f>
        <v>19</v>
      </c>
      <c r="K15" s="86">
        <f>0+12</f>
        <v>12</v>
      </c>
    </row>
    <row r="16" spans="1:11" x14ac:dyDescent="0.25">
      <c r="A16" s="80" t="s">
        <v>132</v>
      </c>
      <c r="B16" s="86">
        <v>220</v>
      </c>
      <c r="C16" s="86">
        <v>23</v>
      </c>
      <c r="D16" s="86">
        <v>190</v>
      </c>
      <c r="E16" s="86">
        <v>1</v>
      </c>
      <c r="F16" s="86">
        <v>6</v>
      </c>
      <c r="G16" s="86">
        <v>31</v>
      </c>
      <c r="H16" s="86">
        <v>12</v>
      </c>
      <c r="I16" s="86">
        <v>16</v>
      </c>
      <c r="J16" s="86">
        <v>1</v>
      </c>
      <c r="K16" s="86">
        <v>2</v>
      </c>
    </row>
    <row r="17" spans="1:11" x14ac:dyDescent="0.25">
      <c r="A17" s="80" t="s">
        <v>189</v>
      </c>
      <c r="B17" s="86">
        <v>286</v>
      </c>
      <c r="C17" s="86">
        <v>80</v>
      </c>
      <c r="D17" s="86">
        <v>205</v>
      </c>
      <c r="E17" s="86">
        <v>1</v>
      </c>
      <c r="F17" s="86">
        <v>0</v>
      </c>
      <c r="G17" s="86">
        <v>94</v>
      </c>
      <c r="H17" s="86">
        <v>45</v>
      </c>
      <c r="I17" s="86">
        <v>48</v>
      </c>
      <c r="J17" s="86">
        <v>0</v>
      </c>
      <c r="K17" s="86">
        <v>1</v>
      </c>
    </row>
    <row r="18" spans="1:11" x14ac:dyDescent="0.25">
      <c r="A18" s="80" t="s">
        <v>190</v>
      </c>
      <c r="B18" s="86">
        <v>108</v>
      </c>
      <c r="C18" s="86">
        <v>6</v>
      </c>
      <c r="D18" s="86">
        <v>94</v>
      </c>
      <c r="E18" s="86">
        <v>4</v>
      </c>
      <c r="F18" s="86">
        <v>4</v>
      </c>
      <c r="G18" s="86">
        <v>13</v>
      </c>
      <c r="H18" s="86">
        <v>1</v>
      </c>
      <c r="I18" s="86">
        <v>10</v>
      </c>
      <c r="J18" s="86">
        <v>2</v>
      </c>
      <c r="K18" s="86">
        <v>0</v>
      </c>
    </row>
    <row r="19" spans="1:11" x14ac:dyDescent="0.25">
      <c r="A19" s="80" t="s">
        <v>192</v>
      </c>
      <c r="B19" s="86">
        <v>293</v>
      </c>
      <c r="C19" s="86">
        <v>124</v>
      </c>
      <c r="D19" s="86">
        <v>165</v>
      </c>
      <c r="E19" s="86">
        <v>2</v>
      </c>
      <c r="F19" s="86">
        <v>2</v>
      </c>
      <c r="G19" s="86">
        <v>82</v>
      </c>
      <c r="H19" s="86">
        <v>29</v>
      </c>
      <c r="I19" s="86">
        <v>51</v>
      </c>
      <c r="J19" s="86">
        <v>2</v>
      </c>
      <c r="K19" s="86">
        <v>0</v>
      </c>
    </row>
    <row r="20" spans="1:11" x14ac:dyDescent="0.25">
      <c r="A20" s="80" t="s">
        <v>193</v>
      </c>
      <c r="B20" s="86">
        <v>135</v>
      </c>
      <c r="C20" s="86">
        <v>17</v>
      </c>
      <c r="D20" s="86">
        <v>111</v>
      </c>
      <c r="E20" s="86">
        <v>7</v>
      </c>
      <c r="F20" s="86">
        <v>0</v>
      </c>
      <c r="G20" s="86">
        <v>27</v>
      </c>
      <c r="H20" s="86">
        <v>7</v>
      </c>
      <c r="I20" s="86">
        <v>19</v>
      </c>
      <c r="J20" s="86">
        <v>1</v>
      </c>
      <c r="K20" s="86">
        <v>0</v>
      </c>
    </row>
    <row r="21" spans="1:11" x14ac:dyDescent="0.25">
      <c r="A21" s="80" t="s">
        <v>194</v>
      </c>
      <c r="B21" s="86">
        <v>139</v>
      </c>
      <c r="C21" s="86">
        <v>15</v>
      </c>
      <c r="D21" s="86">
        <v>121</v>
      </c>
      <c r="E21" s="86">
        <v>3</v>
      </c>
      <c r="F21" s="86">
        <v>0</v>
      </c>
      <c r="G21" s="86">
        <v>18</v>
      </c>
      <c r="H21" s="86">
        <v>5</v>
      </c>
      <c r="I21" s="86">
        <v>11</v>
      </c>
      <c r="J21" s="86">
        <v>0</v>
      </c>
      <c r="K21" s="86">
        <v>2</v>
      </c>
    </row>
    <row r="22" spans="1:11" x14ac:dyDescent="0.25">
      <c r="A22" s="80" t="s">
        <v>195</v>
      </c>
      <c r="B22" s="86">
        <v>97</v>
      </c>
      <c r="C22" s="86">
        <v>12</v>
      </c>
      <c r="D22" s="86">
        <v>83</v>
      </c>
      <c r="E22" s="86">
        <v>1</v>
      </c>
      <c r="F22" s="86">
        <v>1</v>
      </c>
      <c r="G22" s="86">
        <v>8</v>
      </c>
      <c r="H22" s="86">
        <v>3</v>
      </c>
      <c r="I22" s="86">
        <v>5</v>
      </c>
      <c r="J22" s="86">
        <v>0</v>
      </c>
      <c r="K22" s="86">
        <v>0</v>
      </c>
    </row>
    <row r="23" spans="1:11" x14ac:dyDescent="0.25">
      <c r="A23" s="80" t="s">
        <v>196</v>
      </c>
      <c r="B23" s="86">
        <v>107</v>
      </c>
      <c r="C23" s="86">
        <v>12</v>
      </c>
      <c r="D23" s="86">
        <v>89</v>
      </c>
      <c r="E23" s="86">
        <v>6</v>
      </c>
      <c r="F23" s="86">
        <v>0</v>
      </c>
      <c r="G23" s="86">
        <v>10</v>
      </c>
      <c r="H23" s="86">
        <v>6</v>
      </c>
      <c r="I23" s="86">
        <v>4</v>
      </c>
      <c r="J23" s="86">
        <v>0</v>
      </c>
      <c r="K23" s="86">
        <v>0</v>
      </c>
    </row>
    <row r="24" spans="1:11" x14ac:dyDescent="0.25">
      <c r="A24" s="80" t="s">
        <v>197</v>
      </c>
      <c r="B24" s="86">
        <v>176</v>
      </c>
      <c r="C24" s="86">
        <v>150</v>
      </c>
      <c r="D24" s="86">
        <v>25</v>
      </c>
      <c r="E24" s="86">
        <v>1</v>
      </c>
      <c r="F24" s="86">
        <v>0</v>
      </c>
      <c r="G24" s="86">
        <v>13</v>
      </c>
      <c r="H24" s="86">
        <v>9</v>
      </c>
      <c r="I24" s="86">
        <v>4</v>
      </c>
      <c r="J24" s="86">
        <v>0</v>
      </c>
      <c r="K24" s="86">
        <v>0</v>
      </c>
    </row>
    <row r="25" spans="1:11" x14ac:dyDescent="0.25">
      <c r="A25" s="80" t="s">
        <v>198</v>
      </c>
      <c r="B25" s="86">
        <v>788</v>
      </c>
      <c r="C25" s="86">
        <v>162</v>
      </c>
      <c r="D25" s="86">
        <v>618</v>
      </c>
      <c r="E25" s="86">
        <v>8</v>
      </c>
      <c r="F25" s="86">
        <v>0</v>
      </c>
      <c r="G25" s="86">
        <v>184</v>
      </c>
      <c r="H25" s="86">
        <v>90</v>
      </c>
      <c r="I25" s="86">
        <v>87</v>
      </c>
      <c r="J25" s="86">
        <v>6</v>
      </c>
      <c r="K25" s="86">
        <v>1</v>
      </c>
    </row>
    <row r="26" spans="1:11" x14ac:dyDescent="0.25">
      <c r="A26" s="80" t="s">
        <v>199</v>
      </c>
      <c r="B26" s="86">
        <v>155</v>
      </c>
      <c r="C26" s="86">
        <v>60</v>
      </c>
      <c r="D26" s="86">
        <v>92</v>
      </c>
      <c r="E26" s="86">
        <v>3</v>
      </c>
      <c r="F26" s="86">
        <v>0</v>
      </c>
      <c r="G26" s="86">
        <v>20</v>
      </c>
      <c r="H26" s="86">
        <v>1</v>
      </c>
      <c r="I26" s="86">
        <v>17</v>
      </c>
      <c r="J26" s="86">
        <v>2</v>
      </c>
      <c r="K26" s="86">
        <v>0</v>
      </c>
    </row>
    <row r="27" spans="1:11" x14ac:dyDescent="0.25">
      <c r="A27" s="80" t="s">
        <v>200</v>
      </c>
      <c r="B27" s="86">
        <v>135</v>
      </c>
      <c r="C27" s="86">
        <v>39</v>
      </c>
      <c r="D27" s="86">
        <v>96</v>
      </c>
      <c r="E27" s="86">
        <v>0</v>
      </c>
      <c r="F27" s="86">
        <v>0</v>
      </c>
      <c r="G27" s="86">
        <v>9</v>
      </c>
      <c r="H27" s="86">
        <v>0</v>
      </c>
      <c r="I27" s="86">
        <v>9</v>
      </c>
      <c r="J27" s="86">
        <v>0</v>
      </c>
      <c r="K27" s="86">
        <v>0</v>
      </c>
    </row>
    <row r="28" spans="1:11" x14ac:dyDescent="0.25">
      <c r="A28" s="80" t="s">
        <v>201</v>
      </c>
      <c r="B28" s="86">
        <v>183</v>
      </c>
      <c r="C28" s="86">
        <v>71</v>
      </c>
      <c r="D28" s="86">
        <v>112</v>
      </c>
      <c r="E28" s="86">
        <v>0</v>
      </c>
      <c r="F28" s="86">
        <v>0</v>
      </c>
      <c r="G28" s="86">
        <v>36</v>
      </c>
      <c r="H28" s="86">
        <v>15</v>
      </c>
      <c r="I28" s="86">
        <v>20</v>
      </c>
      <c r="J28" s="86">
        <v>1</v>
      </c>
      <c r="K28" s="86">
        <v>0</v>
      </c>
    </row>
    <row r="29" spans="1:11" x14ac:dyDescent="0.25">
      <c r="A29" s="80" t="s">
        <v>202</v>
      </c>
      <c r="B29" s="86">
        <v>62</v>
      </c>
      <c r="C29" s="86">
        <v>29</v>
      </c>
      <c r="D29" s="86">
        <v>31</v>
      </c>
      <c r="E29" s="86">
        <v>2</v>
      </c>
      <c r="F29" s="86">
        <v>0</v>
      </c>
      <c r="G29" s="86">
        <v>17</v>
      </c>
      <c r="H29" s="86">
        <v>11</v>
      </c>
      <c r="I29" s="86">
        <v>6</v>
      </c>
      <c r="J29" s="86">
        <v>0</v>
      </c>
      <c r="K29" s="86">
        <v>0</v>
      </c>
    </row>
    <row r="30" spans="1:11" x14ac:dyDescent="0.25">
      <c r="A30" s="80" t="s">
        <v>203</v>
      </c>
      <c r="B30" s="86">
        <v>199</v>
      </c>
      <c r="C30" s="86">
        <v>3</v>
      </c>
      <c r="D30" s="86">
        <v>185</v>
      </c>
      <c r="E30" s="86">
        <v>6</v>
      </c>
      <c r="F30" s="86">
        <v>5</v>
      </c>
      <c r="G30" s="86">
        <v>7</v>
      </c>
      <c r="H30" s="86">
        <v>2</v>
      </c>
      <c r="I30" s="86">
        <v>5</v>
      </c>
      <c r="J30" s="86">
        <v>0</v>
      </c>
      <c r="K30" s="86">
        <v>0</v>
      </c>
    </row>
    <row r="31" spans="1:11" x14ac:dyDescent="0.25">
      <c r="A31" s="87" t="s">
        <v>204</v>
      </c>
      <c r="B31" s="88">
        <f t="shared" ref="B31:K31" si="0">SUM(B5:B30)</f>
        <v>9517</v>
      </c>
      <c r="C31" s="88">
        <f t="shared" si="0"/>
        <v>2583</v>
      </c>
      <c r="D31" s="88">
        <f t="shared" si="0"/>
        <v>6796</v>
      </c>
      <c r="E31" s="88">
        <f t="shared" si="0"/>
        <v>102</v>
      </c>
      <c r="F31" s="88">
        <f t="shared" si="0"/>
        <v>36</v>
      </c>
      <c r="G31" s="88">
        <f t="shared" si="0"/>
        <v>2935</v>
      </c>
      <c r="H31" s="88">
        <f t="shared" si="0"/>
        <v>1295</v>
      </c>
      <c r="I31" s="88">
        <f t="shared" si="0"/>
        <v>1577</v>
      </c>
      <c r="J31" s="88">
        <f t="shared" si="0"/>
        <v>40</v>
      </c>
      <c r="K31" s="88">
        <f t="shared" si="0"/>
        <v>23</v>
      </c>
    </row>
  </sheetData>
  <mergeCells count="4">
    <mergeCell ref="A1:K1"/>
    <mergeCell ref="A3:A4"/>
    <mergeCell ref="B3:F3"/>
    <mergeCell ref="G3:K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G2" sqref="G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131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28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1559</v>
      </c>
      <c r="D6" s="59">
        <v>4663.9999999999991</v>
      </c>
      <c r="E6" s="42">
        <f>IF(ISERROR(D6/C6),,D6/C6)</f>
        <v>2.9916613213598455</v>
      </c>
      <c r="F6" s="42">
        <f>IF(ISERROR(C6/$B$3),0,C6/$B$3)</f>
        <v>55.678571428571431</v>
      </c>
      <c r="G6" s="42">
        <f>IF(ISERROR(D6/$B$3),0,D6/$B$3)</f>
        <v>166.57142857142853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158</v>
      </c>
      <c r="D7" s="16">
        <v>850.30000000000018</v>
      </c>
      <c r="E7" s="42">
        <f>IF(ISERROR(D7/C7),,D7/C7)</f>
        <v>5.3816455696202548</v>
      </c>
      <c r="F7" s="42">
        <f>IF(ISERROR(C7/$B$3),0,C7/$B$3)</f>
        <v>5.6428571428571432</v>
      </c>
      <c r="G7" s="42">
        <f>IF(ISERROR(D7/$B$3),0,D7/$B$3)</f>
        <v>30.367857142857151</v>
      </c>
      <c r="H7" s="42">
        <f>IF(ISERROR(C7/$C$6),0,100*C7/$C$6)</f>
        <v>10.13470173187941</v>
      </c>
      <c r="I7" s="42">
        <f>IF(ISERROR(D7/$D$6),0,100*D7/$D$6)</f>
        <v>18.231132075471706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139</v>
      </c>
      <c r="D8" s="13">
        <v>610.30000000000007</v>
      </c>
      <c r="E8" s="28">
        <f>IF(ISERROR(D8/C8),,D8/C8)</f>
        <v>4.3906474820143888</v>
      </c>
      <c r="F8" s="28">
        <f>IF(ISERROR(C8/$B$3),0,C8/$B$3)</f>
        <v>4.9642857142857144</v>
      </c>
      <c r="G8" s="28">
        <f>IF(ISERROR(D8/$B$3),0,D8/$B$3)</f>
        <v>21.796428571428574</v>
      </c>
      <c r="H8" s="28">
        <f>IF(ISERROR(C8/$C$6),0,100*C8/$C$6)</f>
        <v>8.9159717767799869</v>
      </c>
      <c r="I8" s="28">
        <f>IF(ISERROR(D8/$D$6),0,100*D8/$D$6)</f>
        <v>13.085334476843915</v>
      </c>
      <c r="J8" s="28">
        <f>IF(ISERROR(C8/$C$7),0,100*C8/$C$7)</f>
        <v>87.974683544303801</v>
      </c>
      <c r="K8" s="28">
        <f>IF(ISERROR(D8/$D$7),0,100*D8/$D$7)</f>
        <v>71.774667764318465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18</v>
      </c>
      <c r="D9" s="13">
        <v>236.99999999999997</v>
      </c>
      <c r="E9" s="28">
        <f>IF(ISERROR(D9/C9),,D9/C9)</f>
        <v>13.166666666666664</v>
      </c>
      <c r="F9" s="28">
        <f>IF(ISERROR(C9/$B$3),0,C9/$B$3)</f>
        <v>0.6428571428571429</v>
      </c>
      <c r="G9" s="28">
        <f>IF(ISERROR(D9/$B$3),0,D9/$B$3)</f>
        <v>8.4642857142857135</v>
      </c>
      <c r="H9" s="28">
        <f>IF(ISERROR(C9/$C$6),0,100*C9/$C$6)</f>
        <v>1.1545862732520846</v>
      </c>
      <c r="I9" s="28">
        <f>IF(ISERROR(D9/$D$6),0,100*D9/$D$6)</f>
        <v>5.0814751286449402</v>
      </c>
      <c r="J9" s="28">
        <f>IF(ISERROR(C9/$C$7),0,100*C9/$C$7)</f>
        <v>11.39240506329114</v>
      </c>
      <c r="K9" s="28">
        <f>IF(ISERROR(D9/$D$7),0,100*D9/$D$7)</f>
        <v>27.872515582735495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</v>
      </c>
      <c r="D11" s="13">
        <v>3</v>
      </c>
      <c r="E11" s="28">
        <f>IF(ISERROR(D11/C11),,D11/C11)</f>
        <v>3</v>
      </c>
      <c r="F11" s="28">
        <f>IF(ISERROR(C11/$B$3),0,C11/$B$3)</f>
        <v>3.5714285714285712E-2</v>
      </c>
      <c r="G11" s="28">
        <f>IF(ISERROR(D11/$B$3),0,D11/$B$3)</f>
        <v>0.10714285714285714</v>
      </c>
      <c r="H11" s="28">
        <f>IF(ISERROR(C11/$C$6),0,100*C11/$C$6)</f>
        <v>6.4143681847338041E-2</v>
      </c>
      <c r="I11" s="28">
        <f>IF(ISERROR(D11/$D$6),0,100*D11/$D$6)</f>
        <v>6.4322469982847352E-2</v>
      </c>
      <c r="J11" s="28">
        <f>IF(ISERROR(C11/$C$7),0,100*C11/$C$7)</f>
        <v>0.63291139240506333</v>
      </c>
      <c r="K11" s="28">
        <f>IF(ISERROR(D11/$D$7),0,100*D11/$D$7)</f>
        <v>0.35281665294601899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11</v>
      </c>
      <c r="D12" s="13">
        <v>60.6</v>
      </c>
      <c r="E12" s="28">
        <f>IF(ISERROR(D12/C12),,D12/C12)</f>
        <v>5.5090909090909088</v>
      </c>
      <c r="F12" s="28">
        <f>IF(ISERROR(C12/$B$3),0,C12/$B$3)</f>
        <v>0.39285714285714285</v>
      </c>
      <c r="G12" s="28">
        <f>IF(ISERROR(D12/$B$3),0,D12/$B$3)</f>
        <v>2.1642857142857141</v>
      </c>
      <c r="H12" s="28">
        <f>IF(ISERROR(C12/$C$6),0,100*C12/$C$6)</f>
        <v>0.7055805003207184</v>
      </c>
      <c r="I12" s="28">
        <f>IF(ISERROR(D12/$D$6),0,100*D12/$D$6)</f>
        <v>1.2993138936535165</v>
      </c>
      <c r="J12" s="28">
        <f>IF(ISERROR(C12/$C$7),0,100*C12/$C$7)</f>
        <v>6.962025316455696</v>
      </c>
      <c r="K12" s="28">
        <f>IF(ISERROR(D12/$D$7),0,100*D12/$D$7)</f>
        <v>7.1268963895095832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21</v>
      </c>
      <c r="D13" s="16">
        <v>325.3</v>
      </c>
      <c r="E13" s="42">
        <f>IF(ISERROR(D13/C13),,D13/C13)</f>
        <v>15.490476190476191</v>
      </c>
      <c r="F13" s="42">
        <f>IF(ISERROR(C13/$B$3),0,C13/$B$3)</f>
        <v>0.75</v>
      </c>
      <c r="G13" s="42">
        <f>IF(ISERROR(D13/$B$3),0,D13/$B$3)</f>
        <v>11.617857142857144</v>
      </c>
      <c r="H13" s="42">
        <f>IF(ISERROR(C13/$C$6),0,100*C13/$C$6)</f>
        <v>1.3470173187940988</v>
      </c>
      <c r="I13" s="42">
        <f>IF(ISERROR(D13/$D$6),0,100*D13/$D$6)</f>
        <v>6.9746998284734145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19</v>
      </c>
      <c r="D14" s="13">
        <v>317.3</v>
      </c>
      <c r="E14" s="28">
        <f>IF(ISERROR(D14/C14),,D14/C14)</f>
        <v>16.7</v>
      </c>
      <c r="F14" s="28">
        <f>IF(ISERROR(C14/$B$3),0,C14/$B$3)</f>
        <v>0.6785714285714286</v>
      </c>
      <c r="G14" s="28">
        <f>IF(ISERROR(D14/$B$3),0,D14/$B$3)</f>
        <v>11.332142857142857</v>
      </c>
      <c r="H14" s="28">
        <f>IF(ISERROR(C14/$C$6),0,100*C14/$C$6)</f>
        <v>1.2187299550994226</v>
      </c>
      <c r="I14" s="28">
        <f>IF(ISERROR(D14/$D$6),0,100*D14/$D$6)</f>
        <v>6.8031732418524884</v>
      </c>
      <c r="J14" s="28">
        <f>IF(ISERROR(C14/$C$13),0,100*C14/$C$13)</f>
        <v>90.476190476190482</v>
      </c>
      <c r="K14" s="28">
        <f>IF(ISERROR(D14/$D$13),0,100*D14/$D$13)</f>
        <v>97.540731632339373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2</v>
      </c>
      <c r="D15" s="13">
        <v>8</v>
      </c>
      <c r="E15" s="28">
        <f>IF(ISERROR(D15/C15),,D15/C15)</f>
        <v>4</v>
      </c>
      <c r="F15" s="28">
        <f>IF(ISERROR(C15/$B$3),0,C15/$B$3)</f>
        <v>7.1428571428571425E-2</v>
      </c>
      <c r="G15" s="28">
        <f>IF(ISERROR(D15/$B$3),0,D15/$B$3)</f>
        <v>0.2857142857142857</v>
      </c>
      <c r="H15" s="28">
        <f>IF(ISERROR(C15/$C$6),0,100*C15/$C$6)</f>
        <v>0.12828736369467608</v>
      </c>
      <c r="I15" s="28">
        <f>IF(ISERROR(D15/$D$6),0,100*D15/$D$6)</f>
        <v>0.17152658662092626</v>
      </c>
      <c r="J15" s="28">
        <f>IF(ISERROR(C15/$C$13),0,100*C15/$C$13)</f>
        <v>9.5238095238095237</v>
      </c>
      <c r="K15" s="28">
        <f>IF(ISERROR(D15/$D$7),0,100*D15/$D$7)</f>
        <v>0.94084440785605061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1379</v>
      </c>
      <c r="D16" s="16">
        <v>3486.9</v>
      </c>
      <c r="E16" s="42">
        <f>IF(ISERROR(D16/C16),,D16/C16)</f>
        <v>2.5285714285714285</v>
      </c>
      <c r="F16" s="42">
        <f>IF(ISERROR(C16/$B$3),0,C16/$B$3)</f>
        <v>49.25</v>
      </c>
      <c r="G16" s="42">
        <f>IF(ISERROR(D16/$B$3),0,D16/$B$3)</f>
        <v>124.53214285714286</v>
      </c>
      <c r="H16" s="42">
        <f>IF(ISERROR(C16/$C$6),0,100*C16/$C$6)</f>
        <v>88.454137267479155</v>
      </c>
      <c r="I16" s="42">
        <f>IF(ISERROR(D16/$D$6),0,100*D16/$D$6)</f>
        <v>74.762006861063483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51</v>
      </c>
      <c r="D17" s="13">
        <v>604.20000000000005</v>
      </c>
      <c r="E17" s="28">
        <f>IF(ISERROR(D17/C17),,D17/C17)</f>
        <v>11.847058823529412</v>
      </c>
      <c r="F17" s="28">
        <f>IF(ISERROR(C17/$B$3),0,C17/$B$3)</f>
        <v>1.8214285714285714</v>
      </c>
      <c r="G17" s="28">
        <f>IF(ISERROR(D17/$B$3),0,D17/$B$3)</f>
        <v>21.578571428571429</v>
      </c>
      <c r="H17" s="28">
        <f>IF(ISERROR(C17/$C$6),0,100*C17/$C$6)</f>
        <v>3.2713277742142397</v>
      </c>
      <c r="I17" s="28">
        <f>IF(ISERROR(D17/$D$6),0,100*D17/$D$6)</f>
        <v>12.954545454545459</v>
      </c>
      <c r="J17" s="28">
        <f>IF(ISERROR(C17/$C$16),0,100*C17/$C$16)</f>
        <v>3.6983321247280636</v>
      </c>
      <c r="K17" s="28">
        <f>IF(ISERROR(D17/$D$16),0,100*D17/$D$16)</f>
        <v>17.327712294588316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6</v>
      </c>
      <c r="D18" s="13">
        <v>43.2</v>
      </c>
      <c r="E18" s="28">
        <f>IF(ISERROR(D18/C18),,D18/C18)</f>
        <v>7.2</v>
      </c>
      <c r="F18" s="28">
        <f>IF(ISERROR(C18/$B$3),0,C18/$B$3)</f>
        <v>0.21428571428571427</v>
      </c>
      <c r="G18" s="28">
        <f>IF(ISERROR(D18/$B$3),0,D18/$B$3)</f>
        <v>1.5428571428571429</v>
      </c>
      <c r="H18" s="28">
        <f>IF(ISERROR(C18/$C$6),0,100*C18/$C$6)</f>
        <v>0.38486209108402825</v>
      </c>
      <c r="I18" s="28">
        <f>IF(ISERROR(D18/$D$6),0,100*D18/$D$6)</f>
        <v>0.92624356775300187</v>
      </c>
      <c r="J18" s="28">
        <f>IF(ISERROR(C18/$C$16),0,100*C18/$C$16)</f>
        <v>0.43509789702683105</v>
      </c>
      <c r="K18" s="28">
        <f>IF(ISERROR(D18/$D$16),0,100*D18/$D$16)</f>
        <v>1.2389228254323323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1249</v>
      </c>
      <c r="D19" s="13">
        <v>1288.0999999999997</v>
      </c>
      <c r="E19" s="28">
        <f>IF(ISERROR(D19/C19),,D19/C19)</f>
        <v>1.0313050440352278</v>
      </c>
      <c r="F19" s="28">
        <f>IF(ISERROR(C19/$B$3),0,C19/$B$3)</f>
        <v>44.607142857142854</v>
      </c>
      <c r="G19" s="28">
        <f>IF(ISERROR(D19/$B$3),0,D19/$B$3)</f>
        <v>46.003571428571419</v>
      </c>
      <c r="H19" s="28">
        <f>IF(ISERROR(C19/$C$6),0,100*C19/$C$6)</f>
        <v>80.115458627325211</v>
      </c>
      <c r="I19" s="28">
        <f>IF(ISERROR(D19/$D$6),0,100*D19/$D$6)</f>
        <v>27.617924528301884</v>
      </c>
      <c r="J19" s="28">
        <f>IF(ISERROR(C19/$C$16),0,100*C19/$C$16)</f>
        <v>90.572878897751991</v>
      </c>
      <c r="K19" s="28">
        <f>IF(ISERROR(D19/$D$16),0,100*D19/$D$16)</f>
        <v>36.941122487022845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1111</v>
      </c>
      <c r="D20" s="13">
        <v>915.7</v>
      </c>
      <c r="E20" s="28">
        <f>IF(ISERROR(D20/C20),,D20/C20)</f>
        <v>0.82421242124212424</v>
      </c>
      <c r="F20" s="28">
        <f>IF(ISERROR(C20/$B$3),0,C20/$B$3)</f>
        <v>39.678571428571431</v>
      </c>
      <c r="G20" s="28">
        <f>IF(ISERROR(D20/$B$3),0,D20/$B$3)</f>
        <v>32.703571428571429</v>
      </c>
      <c r="H20" s="28">
        <f>IF(ISERROR(C20/$C$6),0,100*C20/$C$6)</f>
        <v>71.263630532392554</v>
      </c>
      <c r="I20" s="28">
        <f>IF(ISERROR(D20/$D$6),0,100*D20/$D$6)</f>
        <v>19.633361921097773</v>
      </c>
      <c r="J20" s="28">
        <f>IF(ISERROR(C20/$C$16),0,100*C20/$C$16)</f>
        <v>80.565627266134882</v>
      </c>
      <c r="K20" s="28">
        <f>IF(ISERROR(D20/$D$16),0,100*D20/$D$16)</f>
        <v>26.261148871490434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51</v>
      </c>
      <c r="D21" s="13">
        <v>1316.3999999999999</v>
      </c>
      <c r="E21" s="28">
        <f>IF(ISERROR(D21/C21),,D21/C21)</f>
        <v>25.81176470588235</v>
      </c>
      <c r="F21" s="28">
        <f>IF(ISERROR(C21/$B$3),0,C21/$B$3)</f>
        <v>1.8214285714285714</v>
      </c>
      <c r="G21" s="28">
        <f>IF(ISERROR(D21/$B$3),0,D21/$B$3)</f>
        <v>47.014285714285712</v>
      </c>
      <c r="H21" s="28">
        <f>IF(ISERROR(C21/$C$6),0,100*C21/$C$6)</f>
        <v>3.2713277742142397</v>
      </c>
      <c r="I21" s="28">
        <f>IF(ISERROR(D21/$D$6),0,100*D21/$D$6)</f>
        <v>28.224699828473419</v>
      </c>
      <c r="J21" s="28">
        <f>IF(ISERROR(C21/$C$16),0,100*C21/$C$16)</f>
        <v>3.6983321247280636</v>
      </c>
      <c r="K21" s="28">
        <f>IF(ISERROR(D21/$D$16),0,100*D21/$D$16)</f>
        <v>37.752731652757461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22</v>
      </c>
      <c r="D22" s="13">
        <v>235</v>
      </c>
      <c r="E22" s="28">
        <f>IF(ISERROR(D22/C22),,D22/C22)</f>
        <v>10.681818181818182</v>
      </c>
      <c r="F22" s="28">
        <f>IF(ISERROR(C22/$B$3),0,C22/$B$3)</f>
        <v>0.7857142857142857</v>
      </c>
      <c r="G22" s="28">
        <f>IF(ISERROR(D22/$B$3),0,D22/$B$3)</f>
        <v>8.3928571428571423</v>
      </c>
      <c r="H22" s="28">
        <f>IF(ISERROR(C22/$C$6),0,100*C22/$C$6)</f>
        <v>1.4111610006414368</v>
      </c>
      <c r="I22" s="28">
        <f>IF(ISERROR(D22/$D$6),0,100*D22/$D$6)</f>
        <v>5.0385934819897091</v>
      </c>
      <c r="J22" s="28">
        <f>IF(ISERROR(C22/$C$16),0,100*C22/$C$16)</f>
        <v>1.5953589557650472</v>
      </c>
      <c r="K22" s="28">
        <f>IF(ISERROR(D22/$D$16),0,100*D22/$D$16)</f>
        <v>6.7395107401990302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</v>
      </c>
      <c r="D23" s="16">
        <v>1.5</v>
      </c>
      <c r="E23" s="42">
        <f>IF(ISERROR(D23/C23),,D23/C23)</f>
        <v>1.5</v>
      </c>
      <c r="F23" s="42">
        <f>IF(ISERROR(C23/$B$3),0,C23/$B$3)</f>
        <v>3.5714285714285712E-2</v>
      </c>
      <c r="G23" s="42">
        <f>IF(ISERROR(D23/$B$3),0,D23/$B$3)</f>
        <v>5.3571428571428568E-2</v>
      </c>
      <c r="H23" s="42">
        <f>IF(ISERROR(C23/$C$6),0,100*C23/$C$6)</f>
        <v>6.4143681847338041E-2</v>
      </c>
      <c r="I23" s="42">
        <f>IF(ISERROR(D23/$D$6),0,100*D23/$D$6)</f>
        <v>3.2161234991423676E-2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1</v>
      </c>
      <c r="D24" s="13">
        <v>1.5</v>
      </c>
      <c r="E24" s="28">
        <f>IF(ISERROR(D24/C24),,D24/C24)</f>
        <v>1.5</v>
      </c>
      <c r="F24" s="28">
        <f>IF(ISERROR(C24/$B$3),0,C24/$B$3)</f>
        <v>3.5714285714285712E-2</v>
      </c>
      <c r="G24" s="28">
        <f>IF(ISERROR(D24/$B$3),0,D24/$B$3)</f>
        <v>5.3571428571428568E-2</v>
      </c>
      <c r="H24" s="28">
        <f>IF(ISERROR(C24/$C$6),0,100*C24/$C$6)</f>
        <v>6.4143681847338041E-2</v>
      </c>
      <c r="I24" s="28">
        <f>IF(ISERROR(D24/$D$6),0,100*D24/$D$6)</f>
        <v>3.2161234991423676E-2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2</v>
      </c>
      <c r="D26" s="16">
        <v>8.1999999999999993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158</v>
      </c>
      <c r="D28" s="16">
        <v>850.30000000000018</v>
      </c>
      <c r="E28" s="42">
        <f>IF(ISERROR(D28/C28),,D28/C28)</f>
        <v>5.3816455696202548</v>
      </c>
      <c r="F28" s="42">
        <f>IF(ISERROR(C28/$B$3),0,C28/$B$3)</f>
        <v>5.6428571428571432</v>
      </c>
      <c r="G28" s="42">
        <f>IF(ISERROR(D28/$B$3),0,D28/$B$3)</f>
        <v>30.367857142857151</v>
      </c>
      <c r="H28" s="42">
        <f>IF(ISERROR(C28/$C$6),0,100*C28/$C$6)</f>
        <v>10.13470173187941</v>
      </c>
      <c r="I28" s="42">
        <f>IF(ISERROR(D28/$D$6),0,100*D28/$D$6)</f>
        <v>18.231132075471706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60</v>
      </c>
      <c r="E30" s="28">
        <f>IF(ISERROR(D30/C30),,D30/C30)</f>
        <v>60</v>
      </c>
      <c r="F30" s="28">
        <f>IF(ISERROR(C30/$B$3),0,C30/$B$3)</f>
        <v>3.5714285714285712E-2</v>
      </c>
      <c r="G30" s="28">
        <f>IF(ISERROR(D30/$B$3),0,D30/$B$3)</f>
        <v>2.1428571428571428</v>
      </c>
      <c r="H30" s="28">
        <f>IF(ISERROR(C30/$C$6),0,100*C30/$C$6)</f>
        <v>6.4143681847338041E-2</v>
      </c>
      <c r="I30" s="28">
        <f>IF(ISERROR(D30/$D$6),0,100*D30/$D$6)</f>
        <v>1.286449399656947</v>
      </c>
      <c r="J30" s="28">
        <f>IF(ISERROR(C30/$C$28),0,100*C30/$C$28)</f>
        <v>0.63291139240506333</v>
      </c>
      <c r="K30" s="28">
        <f>IF(ISERROR(D30/$D$28),0,100*D30/$D$28)</f>
        <v>7.0563330589203792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5</v>
      </c>
      <c r="D31" s="13">
        <v>11.1</v>
      </c>
      <c r="E31" s="28">
        <f>IF(ISERROR(D31/C31),,D31/C31)</f>
        <v>2.2199999999999998</v>
      </c>
      <c r="F31" s="28">
        <f>IF(ISERROR(C31/$B$3),0,C31/$B$3)</f>
        <v>0.17857142857142858</v>
      </c>
      <c r="G31" s="28">
        <f>IF(ISERROR(D31/$B$3),0,D31/$B$3)</f>
        <v>0.39642857142857141</v>
      </c>
      <c r="H31" s="28">
        <f>IF(ISERROR(C31/$C$6),0,100*C31/$C$6)</f>
        <v>0.32071840923669021</v>
      </c>
      <c r="I31" s="28">
        <f>IF(ISERROR(D31/$D$6),0,100*D31/$D$6)</f>
        <v>0.2379931389365352</v>
      </c>
      <c r="J31" s="28">
        <f>IF(ISERROR(C31/$C$28),0,100*C31/$C$28)</f>
        <v>3.1645569620253164</v>
      </c>
      <c r="K31" s="28">
        <f>IF(ISERROR(D31/$D$28),0,100*D31/$D$28)</f>
        <v>1.3054216159002703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62</v>
      </c>
      <c r="D32" s="13">
        <v>315.2</v>
      </c>
      <c r="E32" s="28">
        <f>IF(ISERROR(D32/C32),,D32/C32)</f>
        <v>5.0838709677419356</v>
      </c>
      <c r="F32" s="28">
        <f>IF(ISERROR(C32/$B$3),0,C32/$B$3)</f>
        <v>2.2142857142857144</v>
      </c>
      <c r="G32" s="28">
        <f>IF(ISERROR(D32/$B$3),0,D32/$B$3)</f>
        <v>11.257142857142856</v>
      </c>
      <c r="H32" s="28">
        <f>IF(ISERROR(C32/$C$6),0,100*C32/$C$6)</f>
        <v>3.9769082745349582</v>
      </c>
      <c r="I32" s="28">
        <f>IF(ISERROR(D32/$D$6),0,100*D32/$D$6)</f>
        <v>6.758147512864495</v>
      </c>
      <c r="J32" s="28">
        <f>IF(ISERROR(C32/$C$28),0,100*C32/$C$28)</f>
        <v>39.240506329113927</v>
      </c>
      <c r="K32" s="28">
        <f>IF(ISERROR(D32/$D$28),0,100*D32/$D$28)</f>
        <v>37.069269669528396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60</v>
      </c>
      <c r="D33" s="13">
        <v>226.5</v>
      </c>
      <c r="E33" s="28">
        <f>IF(ISERROR(D33/C33),,D33/C33)</f>
        <v>3.7749999999999999</v>
      </c>
      <c r="F33" s="28">
        <f>IF(ISERROR(C33/$B$3),0,C33/$B$3)</f>
        <v>2.1428571428571428</v>
      </c>
      <c r="G33" s="28">
        <f>IF(ISERROR(D33/$B$3),0,D33/$B$3)</f>
        <v>8.0892857142857135</v>
      </c>
      <c r="H33" s="28">
        <f>IF(ISERROR(C33/$C$6),0,100*C33/$C$6)</f>
        <v>3.8486209108402822</v>
      </c>
      <c r="I33" s="28">
        <f>IF(ISERROR(D33/$D$6),0,100*D33/$D$6)</f>
        <v>4.856346483704975</v>
      </c>
      <c r="J33" s="28">
        <f>IF(ISERROR(C33/$C$28),0,100*C33/$C$28)</f>
        <v>37.974683544303801</v>
      </c>
      <c r="K33" s="28">
        <f>IF(ISERROR(D33/$D$28),0,100*D33/$D$28)</f>
        <v>26.637657297424433</v>
      </c>
    </row>
    <row r="34" spans="1:15" x14ac:dyDescent="0.2">
      <c r="A34" s="6" t="s">
        <v>61</v>
      </c>
      <c r="B34" s="48">
        <v>223</v>
      </c>
      <c r="C34" s="38">
        <v>8</v>
      </c>
      <c r="D34" s="13">
        <v>125.2</v>
      </c>
      <c r="E34" s="28">
        <f>IF(ISERROR(D34/C34),,D34/C34)</f>
        <v>15.65</v>
      </c>
      <c r="F34" s="28">
        <f>IF(ISERROR(C34/$B$3),0,C34/$B$3)</f>
        <v>0.2857142857142857</v>
      </c>
      <c r="G34" s="28">
        <f>IF(ISERROR(D34/$B$3),0,D34/$B$3)</f>
        <v>4.4714285714285715</v>
      </c>
      <c r="H34" s="28">
        <f>IF(ISERROR(C34/$C$6),0,100*C34/$C$6)</f>
        <v>0.51314945477870433</v>
      </c>
      <c r="I34" s="28">
        <f>IF(ISERROR(D34/$D$6),0,100*D34/$D$6)</f>
        <v>2.6843910806174964</v>
      </c>
      <c r="J34" s="28">
        <f>IF(ISERROR(C34/$C$28),0,100*C34/$C$28)</f>
        <v>5.0632911392405067</v>
      </c>
      <c r="K34" s="28">
        <f>IF(ISERROR(D34/$D$28),0,100*D34/$D$28)</f>
        <v>14.724214982947192</v>
      </c>
    </row>
    <row r="35" spans="1:15" x14ac:dyDescent="0.2">
      <c r="A35" s="6" t="s">
        <v>62</v>
      </c>
      <c r="B35" s="48">
        <v>224</v>
      </c>
      <c r="C35" s="38">
        <v>5</v>
      </c>
      <c r="D35" s="13">
        <v>11.7</v>
      </c>
      <c r="E35" s="28">
        <f>IF(ISERROR(D35/C35),,D35/C35)</f>
        <v>2.34</v>
      </c>
      <c r="F35" s="28">
        <f>IF(ISERROR(C35/$B$3),0,C35/$B$3)</f>
        <v>0.17857142857142858</v>
      </c>
      <c r="G35" s="28">
        <f>IF(ISERROR(D35/$B$3),0,D35/$B$3)</f>
        <v>0.41785714285714282</v>
      </c>
      <c r="H35" s="28">
        <f>IF(ISERROR(C35/$C$6),0,100*C35/$C$6)</f>
        <v>0.32071840923669021</v>
      </c>
      <c r="I35" s="28">
        <f>IF(ISERROR(D35/$D$6),0,100*D35/$D$6)</f>
        <v>0.2508576329331047</v>
      </c>
      <c r="J35" s="28">
        <f>IF(ISERROR(C35/$C$28),0,100*C35/$C$28)</f>
        <v>3.1645569620253164</v>
      </c>
      <c r="K35" s="28">
        <f>IF(ISERROR(D35/$D$28),0,100*D35/$D$28)</f>
        <v>1.375984946489474</v>
      </c>
    </row>
    <row r="36" spans="1:15" x14ac:dyDescent="0.2">
      <c r="A36" s="6" t="s">
        <v>63</v>
      </c>
      <c r="B36" s="48">
        <v>230</v>
      </c>
      <c r="C36" s="38">
        <v>1</v>
      </c>
      <c r="D36" s="13">
        <v>28.7</v>
      </c>
      <c r="E36" s="28">
        <f>IF(ISERROR(D36/C36),,D36/C36)</f>
        <v>28.7</v>
      </c>
      <c r="F36" s="28">
        <f>IF(ISERROR(C36/$B$3),0,C36/$B$3)</f>
        <v>3.5714285714285712E-2</v>
      </c>
      <c r="G36" s="28">
        <f>IF(ISERROR(D36/$B$3),0,D36/$B$3)</f>
        <v>1.0249999999999999</v>
      </c>
      <c r="H36" s="28">
        <f>IF(ISERROR(C36/$C$6),0,100*C36/$C$6)</f>
        <v>6.4143681847338041E-2</v>
      </c>
      <c r="I36" s="28">
        <f>IF(ISERROR(D36/$D$6),0,100*D36/$D$6)</f>
        <v>0.61535162950257305</v>
      </c>
      <c r="J36" s="28">
        <f>IF(ISERROR(C36/$C$28),0,100*C36/$C$28)</f>
        <v>0.63291139240506333</v>
      </c>
      <c r="K36" s="28">
        <f>IF(ISERROR(D36/$D$28),0,100*D36/$D$28)</f>
        <v>3.3752793131835817</v>
      </c>
    </row>
    <row r="37" spans="1:15" ht="24" x14ac:dyDescent="0.2">
      <c r="A37" s="6" t="s">
        <v>64</v>
      </c>
      <c r="B37" s="48">
        <v>240</v>
      </c>
      <c r="C37" s="38">
        <v>7</v>
      </c>
      <c r="D37" s="13">
        <v>39.6</v>
      </c>
      <c r="E37" s="28">
        <f>IF(ISERROR(D37/C37),,D37/C37)</f>
        <v>5.6571428571428575</v>
      </c>
      <c r="F37" s="28">
        <f>IF(ISERROR(C37/$B$3),0,C37/$B$3)</f>
        <v>0.25</v>
      </c>
      <c r="G37" s="28">
        <f>IF(ISERROR(D37/$B$3),0,D37/$B$3)</f>
        <v>1.4142857142857144</v>
      </c>
      <c r="H37" s="28">
        <f>IF(ISERROR(C37/$C$6),0,100*C37/$C$6)</f>
        <v>0.44900577293136629</v>
      </c>
      <c r="I37" s="28">
        <f>IF(ISERROR(D37/$D$6),0,100*D37/$D$6)</f>
        <v>0.84905660377358505</v>
      </c>
      <c r="J37" s="28">
        <f>IF(ISERROR(C37/$C$28),0,100*C37/$C$28)</f>
        <v>4.4303797468354427</v>
      </c>
      <c r="K37" s="28">
        <f>IF(ISERROR(D37/$D$28),0,100*D37/$D$28)</f>
        <v>4.6571798188874505</v>
      </c>
    </row>
    <row r="38" spans="1:15" x14ac:dyDescent="0.2">
      <c r="A38" s="49" t="s">
        <v>65</v>
      </c>
      <c r="B38" s="48">
        <v>250</v>
      </c>
      <c r="C38" s="38">
        <v>9</v>
      </c>
      <c r="D38" s="13">
        <v>32.299999999999997</v>
      </c>
      <c r="E38" s="28">
        <f>IF(ISERROR(D38/C38),,D38/C38)</f>
        <v>3.5888888888888886</v>
      </c>
      <c r="F38" s="28">
        <f>IF(ISERROR(C38/$B$3),0,C38/$B$3)</f>
        <v>0.32142857142857145</v>
      </c>
      <c r="G38" s="28">
        <f>IF(ISERROR(D38/$B$3),0,D38/$B$3)</f>
        <v>1.1535714285714285</v>
      </c>
      <c r="H38" s="28">
        <f>IF(ISERROR(C38/$C$6),0,100*C38/$C$6)</f>
        <v>0.57729313662604231</v>
      </c>
      <c r="I38" s="28">
        <f>IF(ISERROR(D38/$D$6),0,100*D38/$D$6)</f>
        <v>0.69253859348198976</v>
      </c>
      <c r="J38" s="28">
        <f>IF(ISERROR(C38/$C$28),0,100*C38/$C$28)</f>
        <v>5.6962025316455698</v>
      </c>
      <c r="K38" s="28">
        <f>IF(ISERROR(D38/$D$28),0,100*D38/$D$28)</f>
        <v>3.798659296718804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158</v>
      </c>
      <c r="D40" s="16">
        <v>850.30000000000018</v>
      </c>
      <c r="E40" s="42">
        <f>IF(ISERROR(D40/C40),,D40/C40)</f>
        <v>5.3816455696202548</v>
      </c>
      <c r="F40" s="42">
        <f>IF(ISERROR(C40/$B$3),0,C40/$B$3)</f>
        <v>5.6428571428571432</v>
      </c>
      <c r="G40" s="42">
        <f>IF(ISERROR(D40/$B$3),0,D40/$B$3)</f>
        <v>30.367857142857151</v>
      </c>
      <c r="H40" s="42">
        <f>IF(ISERROR(C40/$C$6),0,100*C40/$C$6)</f>
        <v>10.13470173187941</v>
      </c>
      <c r="I40" s="42">
        <f>IF(ISERROR(D40/$D$6),0,100*D40/$D$6)</f>
        <v>18.231132075471706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4</v>
      </c>
      <c r="D41" s="13">
        <v>39.5</v>
      </c>
      <c r="E41" s="28">
        <f>IF(ISERROR(D41/C41),,D41/C41)</f>
        <v>9.875</v>
      </c>
      <c r="F41" s="28">
        <f>IF(ISERROR(C41/$B$3),0,C41/$B$3)</f>
        <v>0.14285714285714285</v>
      </c>
      <c r="G41" s="28">
        <f>IF(ISERROR(D41/$B$3),0,D41/$B$3)</f>
        <v>1.4107142857142858</v>
      </c>
      <c r="H41" s="28">
        <f>IF(ISERROR(C41/$C$6),0,100*C41/$C$6)</f>
        <v>0.25657472738935216</v>
      </c>
      <c r="I41" s="28">
        <f>IF(ISERROR(D41/$D$6),0,100*D41/$D$6)</f>
        <v>0.84691252144082352</v>
      </c>
      <c r="J41" s="28">
        <f>IF(ISERROR(C41/$C$40),0,100*C41/$C$40)</f>
        <v>2.5316455696202533</v>
      </c>
      <c r="K41" s="28">
        <f>IF(ISERROR(D41/$D$40),0,100*D41/$D$40)</f>
        <v>4.6454192637892495</v>
      </c>
    </row>
    <row r="42" spans="1:15" x14ac:dyDescent="0.2">
      <c r="A42" s="6" t="s">
        <v>68</v>
      </c>
      <c r="B42" s="5">
        <v>320</v>
      </c>
      <c r="C42" s="38">
        <v>21</v>
      </c>
      <c r="D42" s="13">
        <v>250.2</v>
      </c>
      <c r="E42" s="28">
        <f>IF(ISERROR(D42/C42),,D42/C42)</f>
        <v>11.914285714285715</v>
      </c>
      <c r="F42" s="28">
        <f>IF(ISERROR(C42/$B$3),0,C42/$B$3)</f>
        <v>0.75</v>
      </c>
      <c r="G42" s="28">
        <f>IF(ISERROR(D42/$B$3),0,D42/$B$3)</f>
        <v>8.9357142857142851</v>
      </c>
      <c r="H42" s="28">
        <f>IF(ISERROR(C42/$C$6),0,100*C42/$C$6)</f>
        <v>1.3470173187940988</v>
      </c>
      <c r="I42" s="28">
        <f>IF(ISERROR(D42/$D$6),0,100*D42/$D$6)</f>
        <v>5.3644939965694691</v>
      </c>
      <c r="J42" s="28">
        <f>IF(ISERROR(C42/$C$40),0,100*C42/$C$40)</f>
        <v>13.291139240506329</v>
      </c>
      <c r="K42" s="28">
        <f>IF(ISERROR(D42/$D$40),0,100*D42/$D$40)</f>
        <v>29.424908855697982</v>
      </c>
    </row>
    <row r="43" spans="1:15" x14ac:dyDescent="0.2">
      <c r="A43" s="6" t="s">
        <v>69</v>
      </c>
      <c r="B43" s="5">
        <v>330</v>
      </c>
      <c r="C43" s="38">
        <v>3</v>
      </c>
      <c r="D43" s="13">
        <v>26</v>
      </c>
      <c r="E43" s="28">
        <f>IF(ISERROR(D43/C43),,D43/C43)</f>
        <v>8.6666666666666661</v>
      </c>
      <c r="F43" s="28">
        <f>IF(ISERROR(C43/$B$3),0,C43/$B$3)</f>
        <v>0.10714285714285714</v>
      </c>
      <c r="G43" s="28">
        <f>IF(ISERROR(D43/$B$3),0,D43/$B$3)</f>
        <v>0.9285714285714286</v>
      </c>
      <c r="H43" s="28">
        <f>IF(ISERROR(C43/$C$6),0,100*C43/$C$6)</f>
        <v>0.19243104554201412</v>
      </c>
      <c r="I43" s="28">
        <f>IF(ISERROR(D43/$D$6),0,100*D43/$D$6)</f>
        <v>0.55746140651801035</v>
      </c>
      <c r="J43" s="28">
        <f>IF(ISERROR(C43/$C$40),0,100*C43/$C$40)</f>
        <v>1.8987341772151898</v>
      </c>
      <c r="K43" s="28">
        <f>IF(ISERROR(D43/$D$40),0,100*D43/$D$40)</f>
        <v>3.0577443255321644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10</v>
      </c>
      <c r="D44" s="13">
        <v>39.200000000000003</v>
      </c>
      <c r="E44" s="28">
        <f>IF(ISERROR(D44/C44),,D44/C44)</f>
        <v>3.9200000000000004</v>
      </c>
      <c r="F44" s="28">
        <f>IF(ISERROR(C44/$B$3),0,C44/$B$3)</f>
        <v>0.35714285714285715</v>
      </c>
      <c r="G44" s="28">
        <f>IF(ISERROR(D44/$B$3),0,D44/$B$3)</f>
        <v>1.4000000000000001</v>
      </c>
      <c r="H44" s="28">
        <f>IF(ISERROR(C44/$C$6),0,100*C44/$C$6)</f>
        <v>0.64143681847338041</v>
      </c>
      <c r="I44" s="28">
        <f>IF(ISERROR(D44/$D$6),0,100*D44/$D$6)</f>
        <v>0.84048027444253881</v>
      </c>
      <c r="J44" s="28">
        <f>IF(ISERROR(C44/$C$40),0,100*C44/$C$40)</f>
        <v>6.3291139240506329</v>
      </c>
      <c r="K44" s="28">
        <f>IF(ISERROR(D44/$D$40),0,100*D44/$D$40)</f>
        <v>4.6101375984946484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25</v>
      </c>
      <c r="D45" s="13">
        <v>78.400000000000006</v>
      </c>
      <c r="E45" s="28">
        <f>IF(ISERROR(D45/C45),,D45/C45)</f>
        <v>3.1360000000000001</v>
      </c>
      <c r="F45" s="28">
        <f>IF(ISERROR(C45/$B$3),0,C45/$B$3)</f>
        <v>0.8928571428571429</v>
      </c>
      <c r="G45" s="28">
        <f>IF(ISERROR(D45/$B$3),0,D45/$B$3)</f>
        <v>2.8000000000000003</v>
      </c>
      <c r="H45" s="28">
        <f>IF(ISERROR(C45/$C$6),0,100*C45/$C$6)</f>
        <v>1.603592046183451</v>
      </c>
      <c r="I45" s="28">
        <f>IF(ISERROR(D45/$D$6),0,100*D45/$D$6)</f>
        <v>1.6809605488850776</v>
      </c>
      <c r="J45" s="28">
        <f>IF(ISERROR(C45/$C$40),0,100*C45/$C$40)</f>
        <v>15.822784810126583</v>
      </c>
      <c r="K45" s="28">
        <f>IF(ISERROR(D45/$D$40),0,100*D45/$D$40)</f>
        <v>9.2202751969892969</v>
      </c>
    </row>
    <row r="46" spans="1:15" x14ac:dyDescent="0.2">
      <c r="A46" s="6" t="s">
        <v>72</v>
      </c>
      <c r="B46" s="5">
        <v>360</v>
      </c>
      <c r="C46" s="38">
        <v>5</v>
      </c>
      <c r="D46" s="13">
        <v>13.8</v>
      </c>
      <c r="E46" s="28">
        <f>IF(ISERROR(D46/C46),,D46/C46)</f>
        <v>2.7600000000000002</v>
      </c>
      <c r="F46" s="28">
        <f>IF(ISERROR(C46/$B$3),0,C46/$B$3)</f>
        <v>0.17857142857142858</v>
      </c>
      <c r="G46" s="28">
        <f>IF(ISERROR(D46/$B$3),0,D46/$B$3)</f>
        <v>0.49285714285714288</v>
      </c>
      <c r="H46" s="28">
        <f>IF(ISERROR(C46/$C$6),0,100*C46/$C$6)</f>
        <v>0.32071840923669021</v>
      </c>
      <c r="I46" s="28">
        <f>IF(ISERROR(D46/$D$6),0,100*D46/$D$6)</f>
        <v>0.29588336192109782</v>
      </c>
      <c r="J46" s="28">
        <f>IF(ISERROR(C46/$C$40),0,100*C46/$C$40)</f>
        <v>3.1645569620253164</v>
      </c>
      <c r="K46" s="28">
        <f>IF(ISERROR(D46/$D$40),0,100*D46/$D$40)</f>
        <v>1.6229566035516874</v>
      </c>
    </row>
    <row r="47" spans="1:15" x14ac:dyDescent="0.2">
      <c r="A47" s="6" t="s">
        <v>73</v>
      </c>
      <c r="B47" s="5">
        <v>370</v>
      </c>
      <c r="C47" s="38">
        <v>11</v>
      </c>
      <c r="D47" s="13">
        <v>15.8</v>
      </c>
      <c r="E47" s="28">
        <f>IF(ISERROR(D47/C47),,D47/C47)</f>
        <v>1.4363636363636365</v>
      </c>
      <c r="F47" s="28">
        <f>IF(ISERROR(C47/$B$3),0,C47/$B$3)</f>
        <v>0.39285714285714285</v>
      </c>
      <c r="G47" s="28">
        <f>IF(ISERROR(D47/$B$3),0,D47/$B$3)</f>
        <v>0.56428571428571428</v>
      </c>
      <c r="H47" s="28">
        <f>IF(ISERROR(C47/$C$6),0,100*C47/$C$6)</f>
        <v>0.7055805003207184</v>
      </c>
      <c r="I47" s="28">
        <f>IF(ISERROR(D47/$D$6),0,100*D47/$D$6)</f>
        <v>0.33876500857632941</v>
      </c>
      <c r="J47" s="28">
        <f>IF(ISERROR(C47/$C$40),0,100*C47/$C$40)</f>
        <v>6.962025316455696</v>
      </c>
      <c r="K47" s="28">
        <f>IF(ISERROR(D47/$D$40),0,100*D47/$D$40)</f>
        <v>1.8581677055157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7</v>
      </c>
      <c r="D48" s="13">
        <v>7.8</v>
      </c>
      <c r="E48" s="28">
        <f>IF(ISERROR(D48/C48),,D48/C48)</f>
        <v>1.1142857142857143</v>
      </c>
      <c r="F48" s="28">
        <f>IF(ISERROR(C48/$B$3),0,C48/$B$3)</f>
        <v>0.25</v>
      </c>
      <c r="G48" s="28">
        <f>IF(ISERROR(D48/$B$3),0,D48/$B$3)</f>
        <v>0.27857142857142858</v>
      </c>
      <c r="H48" s="28">
        <f>IF(ISERROR(C48/$C$6),0,100*C48/$C$6)</f>
        <v>0.44900577293136629</v>
      </c>
      <c r="I48" s="28">
        <f>IF(ISERROR(D48/$D$6),0,100*D48/$D$6)</f>
        <v>0.16723842195540312</v>
      </c>
      <c r="J48" s="28">
        <f>IF(ISERROR(C48/$C$40),0,100*C48/$C$40)</f>
        <v>4.4303797468354427</v>
      </c>
      <c r="K48" s="28">
        <f>IF(ISERROR(D48/$D$40),0,100*D48/$D$40)</f>
        <v>0.91732329765964937</v>
      </c>
    </row>
    <row r="49" spans="1:14" x14ac:dyDescent="0.2">
      <c r="A49" s="6" t="s">
        <v>75</v>
      </c>
      <c r="B49" s="5">
        <v>372</v>
      </c>
      <c r="C49" s="38">
        <v>1</v>
      </c>
      <c r="D49" s="13">
        <v>3</v>
      </c>
      <c r="E49" s="28">
        <f>IF(ISERROR(D49/C49),,D49/C49)</f>
        <v>3</v>
      </c>
      <c r="F49" s="28">
        <f>IF(ISERROR(C49/$B$3),0,C49/$B$3)</f>
        <v>3.5714285714285712E-2</v>
      </c>
      <c r="G49" s="28">
        <f>IF(ISERROR(D49/$B$3),0,D49/$B$3)</f>
        <v>0.10714285714285714</v>
      </c>
      <c r="H49" s="28">
        <f>IF(ISERROR(C49/$C$6),0,100*C49/$C$6)</f>
        <v>6.4143681847338041E-2</v>
      </c>
      <c r="I49" s="28">
        <f>IF(ISERROR(D49/$D$6),0,100*D49/$D$6)</f>
        <v>6.4322469982847352E-2</v>
      </c>
      <c r="J49" s="28">
        <f>IF(ISERROR(C49/$C$40),0,100*C49/$C$40)</f>
        <v>0.63291139240506333</v>
      </c>
      <c r="K49" s="28">
        <f>IF(ISERROR(D49/$D$40),0,100*D49/$D$40)</f>
        <v>0.35281665294601899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79</v>
      </c>
      <c r="D51" s="13">
        <v>387.4</v>
      </c>
      <c r="E51" s="28">
        <f>IF(ISERROR(D51/C51),,D51/C51)</f>
        <v>4.9037974683544299</v>
      </c>
      <c r="F51" s="28">
        <f>IF(ISERROR(C51/$B$3),0,C51/$B$3)</f>
        <v>2.8214285714285716</v>
      </c>
      <c r="G51" s="28">
        <f>IF(ISERROR(D51/$B$3),0,D51/$B$3)</f>
        <v>13.835714285714285</v>
      </c>
      <c r="H51" s="28">
        <f>IF(ISERROR(C51/$C$6),0,100*C51/$C$6)</f>
        <v>5.0673508659397051</v>
      </c>
      <c r="I51" s="28">
        <f>IF(ISERROR(D51/$D$6),0,100*D51/$D$6)</f>
        <v>8.3061749571183547</v>
      </c>
      <c r="J51" s="28">
        <f>IF(ISERROR(C51/$C$40),0,100*C51/$C$40)</f>
        <v>50</v>
      </c>
      <c r="K51" s="28">
        <f>IF(ISERROR(D51/$D$40),0,100*D51/$D$40)</f>
        <v>45.560390450429253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1006.9999999999999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66</v>
      </c>
      <c r="D59" s="20">
        <v>68</v>
      </c>
      <c r="E59" s="16">
        <f>(C59+D59)/2</f>
        <v>67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50</v>
      </c>
      <c r="D60" s="17">
        <v>51</v>
      </c>
      <c r="E60" s="16">
        <f>(C60+D60)/2</f>
        <v>50.5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25</v>
      </c>
      <c r="D62" s="14">
        <v>28</v>
      </c>
      <c r="E62" s="13">
        <f>(C62+D62)/2</f>
        <v>26.5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</v>
      </c>
      <c r="D65" s="14">
        <v>2</v>
      </c>
      <c r="E65" s="13">
        <f>(C65+D65)/2</f>
        <v>1.5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18</v>
      </c>
      <c r="D66" s="14">
        <v>15</v>
      </c>
      <c r="E66" s="13">
        <f>(C66+D66)/2</f>
        <v>16.5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1</v>
      </c>
      <c r="E67" s="13">
        <f>(C67+D67)/2</f>
        <v>0.5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16</v>
      </c>
      <c r="D68" s="17">
        <v>17</v>
      </c>
      <c r="E68" s="16">
        <f>(C68+D68)/2</f>
        <v>16.5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11</v>
      </c>
      <c r="D70" s="14">
        <v>13</v>
      </c>
      <c r="E70" s="13">
        <f>(C70+D70)/2</f>
        <v>12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4</v>
      </c>
      <c r="D74" s="14">
        <v>3</v>
      </c>
      <c r="E74" s="13">
        <f>(C74+D74)/2</f>
        <v>3.5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17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10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6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F3" sqref="F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132</v>
      </c>
      <c r="B2" s="62"/>
      <c r="C2" s="62"/>
      <c r="D2" s="62"/>
      <c r="E2" s="62"/>
      <c r="F2" s="62"/>
      <c r="G2" s="62"/>
      <c r="H2" s="62"/>
      <c r="M2" s="1"/>
      <c r="N2" s="1"/>
    </row>
    <row r="3" spans="1:14" x14ac:dyDescent="0.2">
      <c r="A3" s="35" t="s">
        <v>208</v>
      </c>
      <c r="B3" s="62">
        <v>13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651</v>
      </c>
      <c r="D6" s="59">
        <v>4217</v>
      </c>
      <c r="E6" s="42">
        <f>IF(ISERROR(D6/C6),,D6/C6)</f>
        <v>6.4777265745007684</v>
      </c>
      <c r="F6" s="42">
        <f>IF(ISERROR(C6/$B$3),0,C6/$B$3)</f>
        <v>50.07692307692308</v>
      </c>
      <c r="G6" s="42">
        <f>IF(ISERROR(D6/$B$3),0,D6/$B$3)</f>
        <v>324.38461538461536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105</v>
      </c>
      <c r="D7" s="16">
        <v>699.90000000000009</v>
      </c>
      <c r="E7" s="42">
        <f>IF(ISERROR(D7/C7),,D7/C7)</f>
        <v>6.6657142857142864</v>
      </c>
      <c r="F7" s="42">
        <f>IF(ISERROR(C7/$B$3),0,C7/$B$3)</f>
        <v>8.0769230769230766</v>
      </c>
      <c r="G7" s="42">
        <f>IF(ISERROR(D7/$B$3),0,D7/$B$3)</f>
        <v>53.838461538461544</v>
      </c>
      <c r="H7" s="42">
        <f>IF(ISERROR(C7/$C$6),0,100*C7/$C$6)</f>
        <v>16.129032258064516</v>
      </c>
      <c r="I7" s="42">
        <f>IF(ISERROR(D7/$D$6),0,100*D7/$D$6)</f>
        <v>16.597106948067349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97</v>
      </c>
      <c r="D8" s="13">
        <v>633.5</v>
      </c>
      <c r="E8" s="28">
        <f>IF(ISERROR(D8/C8),,D8/C8)</f>
        <v>6.5309278350515463</v>
      </c>
      <c r="F8" s="28">
        <f>IF(ISERROR(C8/$B$3),0,C8/$B$3)</f>
        <v>7.4615384615384617</v>
      </c>
      <c r="G8" s="28">
        <f>IF(ISERROR(D8/$B$3),0,D8/$B$3)</f>
        <v>48.730769230769234</v>
      </c>
      <c r="H8" s="28">
        <f>IF(ISERROR(C8/$C$6),0,100*C8/$C$6)</f>
        <v>14.90015360983103</v>
      </c>
      <c r="I8" s="28">
        <f>IF(ISERROR(D8/$D$6),0,100*D8/$D$6)</f>
        <v>15.022527863410007</v>
      </c>
      <c r="J8" s="28">
        <f>IF(ISERROR(C8/$C$7),0,100*C8/$C$7)</f>
        <v>92.38095238095238</v>
      </c>
      <c r="K8" s="28">
        <f>IF(ISERROR(D8/$D$7),0,100*D8/$D$7)</f>
        <v>90.512930418631228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8</v>
      </c>
      <c r="D9" s="13">
        <v>66.400000000000006</v>
      </c>
      <c r="E9" s="28">
        <f>IF(ISERROR(D9/C9),,D9/C9)</f>
        <v>8.3000000000000007</v>
      </c>
      <c r="F9" s="28">
        <f>IF(ISERROR(C9/$B$3),0,C9/$B$3)</f>
        <v>0.61538461538461542</v>
      </c>
      <c r="G9" s="28">
        <f>IF(ISERROR(D9/$B$3),0,D9/$B$3)</f>
        <v>5.1076923076923082</v>
      </c>
      <c r="H9" s="28">
        <f>IF(ISERROR(C9/$C$6),0,100*C9/$C$6)</f>
        <v>1.228878648233487</v>
      </c>
      <c r="I9" s="28">
        <f>IF(ISERROR(D9/$D$6),0,100*D9/$D$6)</f>
        <v>1.5745790846573395</v>
      </c>
      <c r="J9" s="28">
        <f>IF(ISERROR(C9/$C$7),0,100*C9/$C$7)</f>
        <v>7.6190476190476186</v>
      </c>
      <c r="K9" s="28">
        <f>IF(ISERROR(D9/$D$7),0,100*D9/$D$7)</f>
        <v>9.4870695813687664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0</v>
      </c>
      <c r="D11" s="13">
        <v>0</v>
      </c>
      <c r="E11" s="28">
        <f>IF(ISERROR(D11/C11),,D11/C11)</f>
        <v>0</v>
      </c>
      <c r="F11" s="28">
        <f>IF(ISERROR(C11/$B$3),0,C11/$B$3)</f>
        <v>0</v>
      </c>
      <c r="G11" s="28">
        <f>IF(ISERROR(D11/$B$3),0,D11/$B$3)</f>
        <v>0</v>
      </c>
      <c r="H11" s="28">
        <f>IF(ISERROR(C11/$C$6),0,100*C11/$C$6)</f>
        <v>0</v>
      </c>
      <c r="I11" s="28">
        <f>IF(ISERROR(D11/$D$6),0,100*D11/$D$6)</f>
        <v>0</v>
      </c>
      <c r="J11" s="28">
        <f>IF(ISERROR(C11/$C$7),0,100*C11/$C$7)</f>
        <v>0</v>
      </c>
      <c r="K11" s="28">
        <f>IF(ISERROR(D11/$D$7),0,100*D11/$D$7)</f>
        <v>0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36</v>
      </c>
      <c r="D13" s="16">
        <v>409.9</v>
      </c>
      <c r="E13" s="42">
        <f>IF(ISERROR(D13/C13),,D13/C13)</f>
        <v>11.386111111111111</v>
      </c>
      <c r="F13" s="42">
        <f>IF(ISERROR(C13/$B$3),0,C13/$B$3)</f>
        <v>2.7692307692307692</v>
      </c>
      <c r="G13" s="42">
        <f>IF(ISERROR(D13/$B$3),0,D13/$B$3)</f>
        <v>31.530769230769231</v>
      </c>
      <c r="H13" s="42">
        <f>IF(ISERROR(C13/$C$6),0,100*C13/$C$6)</f>
        <v>5.5299539170506913</v>
      </c>
      <c r="I13" s="42">
        <f>IF(ISERROR(D13/$D$6),0,100*D13/$D$6)</f>
        <v>9.7201802229072793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35</v>
      </c>
      <c r="D14" s="13">
        <v>404.9</v>
      </c>
      <c r="E14" s="28">
        <f>IF(ISERROR(D14/C14),,D14/C14)</f>
        <v>11.568571428571428</v>
      </c>
      <c r="F14" s="28">
        <f>IF(ISERROR(C14/$B$3),0,C14/$B$3)</f>
        <v>2.6923076923076925</v>
      </c>
      <c r="G14" s="28">
        <f>IF(ISERROR(D14/$B$3),0,D14/$B$3)</f>
        <v>31.146153846153844</v>
      </c>
      <c r="H14" s="28">
        <f>IF(ISERROR(C14/$C$6),0,100*C14/$C$6)</f>
        <v>5.376344086021505</v>
      </c>
      <c r="I14" s="28">
        <f>IF(ISERROR(D14/$D$6),0,100*D14/$D$6)</f>
        <v>9.601612520749347</v>
      </c>
      <c r="J14" s="28">
        <f>IF(ISERROR(C14/$C$13),0,100*C14/$C$13)</f>
        <v>97.222222222222229</v>
      </c>
      <c r="K14" s="28">
        <f>IF(ISERROR(D14/$D$13),0,100*D14/$D$13)</f>
        <v>98.780190290314721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</v>
      </c>
      <c r="D15" s="13">
        <v>5</v>
      </c>
      <c r="E15" s="28">
        <f>IF(ISERROR(D15/C15),,D15/C15)</f>
        <v>5</v>
      </c>
      <c r="F15" s="28">
        <f>IF(ISERROR(C15/$B$3),0,C15/$B$3)</f>
        <v>7.6923076923076927E-2</v>
      </c>
      <c r="G15" s="28">
        <f>IF(ISERROR(D15/$B$3),0,D15/$B$3)</f>
        <v>0.38461538461538464</v>
      </c>
      <c r="H15" s="28">
        <f>IF(ISERROR(C15/$C$6),0,100*C15/$C$6)</f>
        <v>0.15360983102918588</v>
      </c>
      <c r="I15" s="28">
        <f>IF(ISERROR(D15/$D$6),0,100*D15/$D$6)</f>
        <v>0.11856770215793218</v>
      </c>
      <c r="J15" s="28">
        <f>IF(ISERROR(C15/$C$13),0,100*C15/$C$13)</f>
        <v>2.7777777777777777</v>
      </c>
      <c r="K15" s="28">
        <f>IF(ISERROR(D15/$D$7),0,100*D15/$D$7)</f>
        <v>0.71438776968138296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510</v>
      </c>
      <c r="D16" s="16">
        <v>3107.2</v>
      </c>
      <c r="E16" s="42">
        <f>IF(ISERROR(D16/C16),,D16/C16)</f>
        <v>6.0925490196078425</v>
      </c>
      <c r="F16" s="42">
        <f>IF(ISERROR(C16/$B$3),0,C16/$B$3)</f>
        <v>39.230769230769234</v>
      </c>
      <c r="G16" s="42">
        <f>IF(ISERROR(D16/$B$3),0,D16/$B$3)</f>
        <v>239.01538461538459</v>
      </c>
      <c r="H16" s="42">
        <f>IF(ISERROR(C16/$C$6),0,100*C16/$C$6)</f>
        <v>78.341013824884797</v>
      </c>
      <c r="I16" s="42">
        <f>IF(ISERROR(D16/$D$6),0,100*D16/$D$6)</f>
        <v>73.682712829025377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46</v>
      </c>
      <c r="D17" s="13">
        <v>644.4</v>
      </c>
      <c r="E17" s="28">
        <f>IF(ISERROR(D17/C17),,D17/C17)</f>
        <v>14.008695652173913</v>
      </c>
      <c r="F17" s="28">
        <f>IF(ISERROR(C17/$B$3),0,C17/$B$3)</f>
        <v>3.5384615384615383</v>
      </c>
      <c r="G17" s="28">
        <f>IF(ISERROR(D17/$B$3),0,D17/$B$3)</f>
        <v>49.569230769230771</v>
      </c>
      <c r="H17" s="28">
        <f>IF(ISERROR(C17/$C$6),0,100*C17/$C$6)</f>
        <v>7.0660522273425501</v>
      </c>
      <c r="I17" s="28">
        <f>IF(ISERROR(D17/$D$6),0,100*D17/$D$6)</f>
        <v>15.281005454114299</v>
      </c>
      <c r="J17" s="28">
        <f>IF(ISERROR(C17/$C$16),0,100*C17/$C$16)</f>
        <v>9.0196078431372548</v>
      </c>
      <c r="K17" s="28">
        <f>IF(ISERROR(D17/$D$16),0,100*D17/$D$16)</f>
        <v>20.738928939237901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5</v>
      </c>
      <c r="D18" s="13">
        <v>372.8</v>
      </c>
      <c r="E18" s="28">
        <f>IF(ISERROR(D18/C18),,D18/C18)</f>
        <v>74.56</v>
      </c>
      <c r="F18" s="28">
        <f>IF(ISERROR(C18/$B$3),0,C18/$B$3)</f>
        <v>0.38461538461538464</v>
      </c>
      <c r="G18" s="28">
        <f>IF(ISERROR(D18/$B$3),0,D18/$B$3)</f>
        <v>28.676923076923078</v>
      </c>
      <c r="H18" s="28">
        <f>IF(ISERROR(C18/$C$6),0,100*C18/$C$6)</f>
        <v>0.76804915514592931</v>
      </c>
      <c r="I18" s="28">
        <f>IF(ISERROR(D18/$D$6),0,100*D18/$D$6)</f>
        <v>8.8404078728954225</v>
      </c>
      <c r="J18" s="28">
        <f>IF(ISERROR(C18/$C$16),0,100*C18/$C$16)</f>
        <v>0.98039215686274506</v>
      </c>
      <c r="K18" s="28">
        <f>IF(ISERROR(D18/$D$16),0,100*D18/$D$16)</f>
        <v>11.997940267765191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454</v>
      </c>
      <c r="D19" s="13">
        <v>1870</v>
      </c>
      <c r="E19" s="28">
        <f>IF(ISERROR(D19/C19),,D19/C19)</f>
        <v>4.1189427312775333</v>
      </c>
      <c r="F19" s="28">
        <f>IF(ISERROR(C19/$B$3),0,C19/$B$3)</f>
        <v>34.92307692307692</v>
      </c>
      <c r="G19" s="28">
        <f>IF(ISERROR(D19/$B$3),0,D19/$B$3)</f>
        <v>143.84615384615384</v>
      </c>
      <c r="H19" s="28">
        <f>IF(ISERROR(C19/$C$6),0,100*C19/$C$6)</f>
        <v>69.738863287250382</v>
      </c>
      <c r="I19" s="28">
        <f>IF(ISERROR(D19/$D$6),0,100*D19/$D$6)</f>
        <v>44.344320607066635</v>
      </c>
      <c r="J19" s="28">
        <f>IF(ISERROR(C19/$C$16),0,100*C19/$C$16)</f>
        <v>89.019607843137251</v>
      </c>
      <c r="K19" s="28">
        <f>IF(ISERROR(D19/$D$16),0,100*D19/$D$16)</f>
        <v>60.182801235839342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79</v>
      </c>
      <c r="D20" s="13">
        <v>539.6</v>
      </c>
      <c r="E20" s="28">
        <f>IF(ISERROR(D20/C20),,D20/C20)</f>
        <v>6.830379746835443</v>
      </c>
      <c r="F20" s="28">
        <f>IF(ISERROR(C20/$B$3),0,C20/$B$3)</f>
        <v>6.0769230769230766</v>
      </c>
      <c r="G20" s="28">
        <f>IF(ISERROR(D20/$B$3),0,D20/$B$3)</f>
        <v>41.507692307692309</v>
      </c>
      <c r="H20" s="28">
        <f>IF(ISERROR(C20/$C$6),0,100*C20/$C$6)</f>
        <v>12.135176651305683</v>
      </c>
      <c r="I20" s="28">
        <f>IF(ISERROR(D20/$D$6),0,100*D20/$D$6)</f>
        <v>12.79582641688404</v>
      </c>
      <c r="J20" s="28">
        <f>IF(ISERROR(C20/$C$16),0,100*C20/$C$16)</f>
        <v>15.490196078431373</v>
      </c>
      <c r="K20" s="28">
        <f>IF(ISERROR(D20/$D$16),0,100*D20/$D$16)</f>
        <v>17.366117404737384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5</v>
      </c>
      <c r="D21" s="13">
        <v>220</v>
      </c>
      <c r="E21" s="28">
        <f>IF(ISERROR(D21/C21),,D21/C21)</f>
        <v>44</v>
      </c>
      <c r="F21" s="28">
        <f>IF(ISERROR(C21/$B$3),0,C21/$B$3)</f>
        <v>0.38461538461538464</v>
      </c>
      <c r="G21" s="28">
        <f>IF(ISERROR(D21/$B$3),0,D21/$B$3)</f>
        <v>16.923076923076923</v>
      </c>
      <c r="H21" s="28">
        <f>IF(ISERROR(C21/$C$6),0,100*C21/$C$6)</f>
        <v>0.76804915514592931</v>
      </c>
      <c r="I21" s="28">
        <f>IF(ISERROR(D21/$D$6),0,100*D21/$D$6)</f>
        <v>5.2169788949490155</v>
      </c>
      <c r="J21" s="28">
        <f>IF(ISERROR(C21/$C$16),0,100*C21/$C$16)</f>
        <v>0.98039215686274506</v>
      </c>
      <c r="K21" s="28">
        <f>IF(ISERROR(D21/$D$16),0,100*D21/$D$16)</f>
        <v>7.0803295571575697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0</v>
      </c>
      <c r="D22" s="13">
        <v>0</v>
      </c>
      <c r="E22" s="28">
        <f>IF(ISERROR(D22/C22),,D22/C22)</f>
        <v>0</v>
      </c>
      <c r="F22" s="28">
        <f>IF(ISERROR(C22/$B$3),0,C22/$B$3)</f>
        <v>0</v>
      </c>
      <c r="G22" s="28">
        <f>IF(ISERROR(D22/$B$3),0,D22/$B$3)</f>
        <v>0</v>
      </c>
      <c r="H22" s="28">
        <f>IF(ISERROR(C22/$C$6),0,100*C22/$C$6)</f>
        <v>0</v>
      </c>
      <c r="I22" s="28">
        <f>IF(ISERROR(D22/$D$6),0,100*D22/$D$6)</f>
        <v>0</v>
      </c>
      <c r="J22" s="28">
        <f>IF(ISERROR(C22/$C$16),0,100*C22/$C$16)</f>
        <v>0</v>
      </c>
      <c r="K22" s="28">
        <f>IF(ISERROR(D22/$D$16),0,100*D22/$D$16)</f>
        <v>0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0</v>
      </c>
      <c r="D23" s="16">
        <v>0</v>
      </c>
      <c r="E23" s="42">
        <f>IF(ISERROR(D23/C23),,D23/C23)</f>
        <v>0</v>
      </c>
      <c r="F23" s="42">
        <f>IF(ISERROR(C23/$B$3),0,C23/$B$3)</f>
        <v>0</v>
      </c>
      <c r="G23" s="42">
        <f>IF(ISERROR(D23/$B$3),0,D23/$B$3)</f>
        <v>0</v>
      </c>
      <c r="H23" s="42">
        <f>IF(ISERROR(C23/$C$6),0,100*C23/$C$6)</f>
        <v>0</v>
      </c>
      <c r="I23" s="42">
        <f>IF(ISERROR(D23/$D$6),0,100*D23/$D$6)</f>
        <v>0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105</v>
      </c>
      <c r="D28" s="16">
        <v>699.90000000000009</v>
      </c>
      <c r="E28" s="42">
        <f>IF(ISERROR(D28/C28),,D28/C28)</f>
        <v>6.6657142857142864</v>
      </c>
      <c r="F28" s="42">
        <f>IF(ISERROR(C28/$B$3),0,C28/$B$3)</f>
        <v>8.0769230769230766</v>
      </c>
      <c r="G28" s="42">
        <f>IF(ISERROR(D28/$B$3),0,D28/$B$3)</f>
        <v>53.838461538461544</v>
      </c>
      <c r="H28" s="42">
        <f>IF(ISERROR(C28/$C$6),0,100*C28/$C$6)</f>
        <v>16.129032258064516</v>
      </c>
      <c r="I28" s="42">
        <f>IF(ISERROR(D28/$D$6),0,100*D28/$D$6)</f>
        <v>16.597106948067349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2</v>
      </c>
      <c r="D31" s="13">
        <v>6</v>
      </c>
      <c r="E31" s="28">
        <f>IF(ISERROR(D31/C31),,D31/C31)</f>
        <v>3</v>
      </c>
      <c r="F31" s="28">
        <f>IF(ISERROR(C31/$B$3),0,C31/$B$3)</f>
        <v>0.15384615384615385</v>
      </c>
      <c r="G31" s="28">
        <f>IF(ISERROR(D31/$B$3),0,D31/$B$3)</f>
        <v>0.46153846153846156</v>
      </c>
      <c r="H31" s="28">
        <f>IF(ISERROR(C31/$C$6),0,100*C31/$C$6)</f>
        <v>0.30721966205837176</v>
      </c>
      <c r="I31" s="28">
        <f>IF(ISERROR(D31/$D$6),0,100*D31/$D$6)</f>
        <v>0.1422812425895186</v>
      </c>
      <c r="J31" s="28">
        <f>IF(ISERROR(C31/$C$28),0,100*C31/$C$28)</f>
        <v>1.9047619047619047</v>
      </c>
      <c r="K31" s="28">
        <f>IF(ISERROR(D31/$D$28),0,100*D31/$D$28)</f>
        <v>0.8572653236176595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30</v>
      </c>
      <c r="D32" s="13">
        <v>286.40000000000003</v>
      </c>
      <c r="E32" s="28">
        <f>IF(ISERROR(D32/C32),,D32/C32)</f>
        <v>9.5466666666666686</v>
      </c>
      <c r="F32" s="28">
        <f>IF(ISERROR(C32/$B$3),0,C32/$B$3)</f>
        <v>2.3076923076923075</v>
      </c>
      <c r="G32" s="28">
        <f>IF(ISERROR(D32/$B$3),0,D32/$B$3)</f>
        <v>22.030769230769234</v>
      </c>
      <c r="H32" s="28">
        <f>IF(ISERROR(C32/$C$6),0,100*C32/$C$6)</f>
        <v>4.6082949308755756</v>
      </c>
      <c r="I32" s="28">
        <f>IF(ISERROR(D32/$D$6),0,100*D32/$D$6)</f>
        <v>6.7915579796063561</v>
      </c>
      <c r="J32" s="28">
        <f>IF(ISERROR(C32/$C$28),0,100*C32/$C$28)</f>
        <v>28.571428571428573</v>
      </c>
      <c r="K32" s="28">
        <f>IF(ISERROR(D32/$D$28),0,100*D32/$D$28)</f>
        <v>40.920131447349618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44</v>
      </c>
      <c r="D33" s="13">
        <v>241</v>
      </c>
      <c r="E33" s="28">
        <f>IF(ISERROR(D33/C33),,D33/C33)</f>
        <v>5.4772727272727275</v>
      </c>
      <c r="F33" s="28">
        <f>IF(ISERROR(C33/$B$3),0,C33/$B$3)</f>
        <v>3.3846153846153846</v>
      </c>
      <c r="G33" s="28">
        <f>IF(ISERROR(D33/$B$3),0,D33/$B$3)</f>
        <v>18.53846153846154</v>
      </c>
      <c r="H33" s="28">
        <f>IF(ISERROR(C33/$C$6),0,100*C33/$C$6)</f>
        <v>6.7588325652841785</v>
      </c>
      <c r="I33" s="28">
        <f>IF(ISERROR(D33/$D$6),0,100*D33/$D$6)</f>
        <v>5.7149632440123312</v>
      </c>
      <c r="J33" s="28">
        <f>IF(ISERROR(C33/$C$28),0,100*C33/$C$28)</f>
        <v>41.904761904761905</v>
      </c>
      <c r="K33" s="28">
        <f>IF(ISERROR(D33/$D$28),0,100*D33/$D$28)</f>
        <v>34.433490498642662</v>
      </c>
    </row>
    <row r="34" spans="1:15" x14ac:dyDescent="0.2">
      <c r="A34" s="6" t="s">
        <v>61</v>
      </c>
      <c r="B34" s="48">
        <v>223</v>
      </c>
      <c r="C34" s="38">
        <v>18</v>
      </c>
      <c r="D34" s="13">
        <v>103.8</v>
      </c>
      <c r="E34" s="28">
        <f>IF(ISERROR(D34/C34),,D34/C34)</f>
        <v>5.7666666666666666</v>
      </c>
      <c r="F34" s="28">
        <f>IF(ISERROR(C34/$B$3),0,C34/$B$3)</f>
        <v>1.3846153846153846</v>
      </c>
      <c r="G34" s="28">
        <f>IF(ISERROR(D34/$B$3),0,D34/$B$3)</f>
        <v>7.9846153846153847</v>
      </c>
      <c r="H34" s="28">
        <f>IF(ISERROR(C34/$C$6),0,100*C34/$C$6)</f>
        <v>2.7649769585253456</v>
      </c>
      <c r="I34" s="28">
        <f>IF(ISERROR(D34/$D$6),0,100*D34/$D$6)</f>
        <v>2.461465496798672</v>
      </c>
      <c r="J34" s="28">
        <f>IF(ISERROR(C34/$C$28),0,100*C34/$C$28)</f>
        <v>17.142857142857142</v>
      </c>
      <c r="K34" s="28">
        <f>IF(ISERROR(D34/$D$28),0,100*D34/$D$28)</f>
        <v>14.83069009858551</v>
      </c>
    </row>
    <row r="35" spans="1:15" x14ac:dyDescent="0.2">
      <c r="A35" s="6" t="s">
        <v>62</v>
      </c>
      <c r="B35" s="48">
        <v>224</v>
      </c>
      <c r="C35" s="38">
        <v>2</v>
      </c>
      <c r="D35" s="13">
        <v>12</v>
      </c>
      <c r="E35" s="28">
        <f>IF(ISERROR(D35/C35),,D35/C35)</f>
        <v>6</v>
      </c>
      <c r="F35" s="28">
        <f>IF(ISERROR(C35/$B$3),0,C35/$B$3)</f>
        <v>0.15384615384615385</v>
      </c>
      <c r="G35" s="28">
        <f>IF(ISERROR(D35/$B$3),0,D35/$B$3)</f>
        <v>0.92307692307692313</v>
      </c>
      <c r="H35" s="28">
        <f>IF(ISERROR(C35/$C$6),0,100*C35/$C$6)</f>
        <v>0.30721966205837176</v>
      </c>
      <c r="I35" s="28">
        <f>IF(ISERROR(D35/$D$6),0,100*D35/$D$6)</f>
        <v>0.28456248517903721</v>
      </c>
      <c r="J35" s="28">
        <f>IF(ISERROR(C35/$C$28),0,100*C35/$C$28)</f>
        <v>1.9047619047619047</v>
      </c>
      <c r="K35" s="28">
        <f>IF(ISERROR(D35/$D$28),0,100*D35/$D$28)</f>
        <v>1.714530647235319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0</v>
      </c>
      <c r="D37" s="13">
        <v>0</v>
      </c>
      <c r="E37" s="28">
        <f>IF(ISERROR(D37/C37),,D37/C37)</f>
        <v>0</v>
      </c>
      <c r="F37" s="28">
        <f>IF(ISERROR(C37/$B$3),0,C37/$B$3)</f>
        <v>0</v>
      </c>
      <c r="G37" s="28">
        <f>IF(ISERROR(D37/$B$3),0,D37/$B$3)</f>
        <v>0</v>
      </c>
      <c r="H37" s="28">
        <f>IF(ISERROR(C37/$C$6),0,100*C37/$C$6)</f>
        <v>0</v>
      </c>
      <c r="I37" s="28">
        <f>IF(ISERROR(D37/$D$6),0,100*D37/$D$6)</f>
        <v>0</v>
      </c>
      <c r="J37" s="28">
        <f>IF(ISERROR(C37/$C$28),0,100*C37/$C$28)</f>
        <v>0</v>
      </c>
      <c r="K37" s="28">
        <f>IF(ISERROR(D37/$D$28),0,100*D37/$D$28)</f>
        <v>0</v>
      </c>
    </row>
    <row r="38" spans="1:15" x14ac:dyDescent="0.2">
      <c r="A38" s="49" t="s">
        <v>65</v>
      </c>
      <c r="B38" s="48">
        <v>250</v>
      </c>
      <c r="C38" s="38">
        <v>9</v>
      </c>
      <c r="D38" s="13">
        <v>50.7</v>
      </c>
      <c r="E38" s="28">
        <f>IF(ISERROR(D38/C38),,D38/C38)</f>
        <v>5.6333333333333337</v>
      </c>
      <c r="F38" s="28">
        <f>IF(ISERROR(C38/$B$3),0,C38/$B$3)</f>
        <v>0.69230769230769229</v>
      </c>
      <c r="G38" s="28">
        <f>IF(ISERROR(D38/$B$3),0,D38/$B$3)</f>
        <v>3.9000000000000004</v>
      </c>
      <c r="H38" s="28">
        <f>IF(ISERROR(C38/$C$6),0,100*C38/$C$6)</f>
        <v>1.3824884792626728</v>
      </c>
      <c r="I38" s="28">
        <f>IF(ISERROR(D38/$D$6),0,100*D38/$D$6)</f>
        <v>1.2022764998814324</v>
      </c>
      <c r="J38" s="28">
        <f>IF(ISERROR(C38/$C$28),0,100*C38/$C$28)</f>
        <v>8.5714285714285712</v>
      </c>
      <c r="K38" s="28">
        <f>IF(ISERROR(D38/$D$28),0,100*D38/$D$28)</f>
        <v>7.2438919845692231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105</v>
      </c>
      <c r="D40" s="16">
        <v>699.9</v>
      </c>
      <c r="E40" s="42">
        <f>IF(ISERROR(D40/C40),,D40/C40)</f>
        <v>6.6657142857142855</v>
      </c>
      <c r="F40" s="42">
        <f>IF(ISERROR(C40/$B$3),0,C40/$B$3)</f>
        <v>8.0769230769230766</v>
      </c>
      <c r="G40" s="42">
        <f>IF(ISERROR(D40/$B$3),0,D40/$B$3)</f>
        <v>53.838461538461537</v>
      </c>
      <c r="H40" s="42">
        <f>IF(ISERROR(C40/$C$6),0,100*C40/$C$6)</f>
        <v>16.129032258064516</v>
      </c>
      <c r="I40" s="42">
        <f>IF(ISERROR(D40/$D$6),0,100*D40/$D$6)</f>
        <v>16.597106948067346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3</v>
      </c>
      <c r="D41" s="13">
        <v>24.5</v>
      </c>
      <c r="E41" s="28">
        <f>IF(ISERROR(D41/C41),,D41/C41)</f>
        <v>8.1666666666666661</v>
      </c>
      <c r="F41" s="28">
        <f>IF(ISERROR(C41/$B$3),0,C41/$B$3)</f>
        <v>0.23076923076923078</v>
      </c>
      <c r="G41" s="28">
        <f>IF(ISERROR(D41/$B$3),0,D41/$B$3)</f>
        <v>1.8846153846153846</v>
      </c>
      <c r="H41" s="28">
        <f>IF(ISERROR(C41/$C$6),0,100*C41/$C$6)</f>
        <v>0.46082949308755761</v>
      </c>
      <c r="I41" s="28">
        <f>IF(ISERROR(D41/$D$6),0,100*D41/$D$6)</f>
        <v>0.58098174057386764</v>
      </c>
      <c r="J41" s="28">
        <f>IF(ISERROR(C41/$C$40),0,100*C41/$C$40)</f>
        <v>2.8571428571428572</v>
      </c>
      <c r="K41" s="28">
        <f>IF(ISERROR(D41/$D$40),0,100*D41/$D$40)</f>
        <v>3.5005000714387773</v>
      </c>
    </row>
    <row r="42" spans="1:15" x14ac:dyDescent="0.2">
      <c r="A42" s="6" t="s">
        <v>68</v>
      </c>
      <c r="B42" s="5">
        <v>320</v>
      </c>
      <c r="C42" s="38">
        <v>0</v>
      </c>
      <c r="D42" s="13">
        <v>0</v>
      </c>
      <c r="E42" s="28">
        <f>IF(ISERROR(D42/C42),,D42/C42)</f>
        <v>0</v>
      </c>
      <c r="F42" s="28">
        <f>IF(ISERROR(C42/$B$3),0,C42/$B$3)</f>
        <v>0</v>
      </c>
      <c r="G42" s="28">
        <f>IF(ISERROR(D42/$B$3),0,D42/$B$3)</f>
        <v>0</v>
      </c>
      <c r="H42" s="28">
        <f>IF(ISERROR(C42/$C$6),0,100*C42/$C$6)</f>
        <v>0</v>
      </c>
      <c r="I42" s="28">
        <f>IF(ISERROR(D42/$D$6),0,100*D42/$D$6)</f>
        <v>0</v>
      </c>
      <c r="J42" s="28">
        <f>IF(ISERROR(C42/$C$40),0,100*C42/$C$40)</f>
        <v>0</v>
      </c>
      <c r="K42" s="28">
        <f>IF(ISERROR(D42/$D$40),0,100*D42/$D$40)</f>
        <v>0</v>
      </c>
    </row>
    <row r="43" spans="1:15" x14ac:dyDescent="0.2">
      <c r="A43" s="6" t="s">
        <v>69</v>
      </c>
      <c r="B43" s="5">
        <v>330</v>
      </c>
      <c r="C43" s="38">
        <v>1</v>
      </c>
      <c r="D43" s="13">
        <v>20</v>
      </c>
      <c r="E43" s="28">
        <f>IF(ISERROR(D43/C43),,D43/C43)</f>
        <v>20</v>
      </c>
      <c r="F43" s="28">
        <f>IF(ISERROR(C43/$B$3),0,C43/$B$3)</f>
        <v>7.6923076923076927E-2</v>
      </c>
      <c r="G43" s="28">
        <f>IF(ISERROR(D43/$B$3),0,D43/$B$3)</f>
        <v>1.5384615384615385</v>
      </c>
      <c r="H43" s="28">
        <f>IF(ISERROR(C43/$C$6),0,100*C43/$C$6)</f>
        <v>0.15360983102918588</v>
      </c>
      <c r="I43" s="28">
        <f>IF(ISERROR(D43/$D$6),0,100*D43/$D$6)</f>
        <v>0.47427080863172871</v>
      </c>
      <c r="J43" s="28">
        <f>IF(ISERROR(C43/$C$40),0,100*C43/$C$40)</f>
        <v>0.95238095238095233</v>
      </c>
      <c r="K43" s="28">
        <f>IF(ISERROR(D43/$D$40),0,100*D43/$D$40)</f>
        <v>2.8575510787255323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5</v>
      </c>
      <c r="D44" s="13">
        <v>27.1</v>
      </c>
      <c r="E44" s="28">
        <f>IF(ISERROR(D44/C44),,D44/C44)</f>
        <v>5.42</v>
      </c>
      <c r="F44" s="28">
        <f>IF(ISERROR(C44/$B$3),0,C44/$B$3)</f>
        <v>0.38461538461538464</v>
      </c>
      <c r="G44" s="28">
        <f>IF(ISERROR(D44/$B$3),0,D44/$B$3)</f>
        <v>2.0846153846153848</v>
      </c>
      <c r="H44" s="28">
        <f>IF(ISERROR(C44/$C$6),0,100*C44/$C$6)</f>
        <v>0.76804915514592931</v>
      </c>
      <c r="I44" s="28">
        <f>IF(ISERROR(D44/$D$6),0,100*D44/$D$6)</f>
        <v>0.64263694569599239</v>
      </c>
      <c r="J44" s="28">
        <f>IF(ISERROR(C44/$C$40),0,100*C44/$C$40)</f>
        <v>4.7619047619047619</v>
      </c>
      <c r="K44" s="28">
        <f>IF(ISERROR(D44/$D$40),0,100*D44/$D$40)</f>
        <v>3.8719817116730963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</v>
      </c>
      <c r="D45" s="13">
        <v>23</v>
      </c>
      <c r="E45" s="28">
        <f>IF(ISERROR(D45/C45),,D45/C45)</f>
        <v>5.75</v>
      </c>
      <c r="F45" s="28">
        <f>IF(ISERROR(C45/$B$3),0,C45/$B$3)</f>
        <v>0.30769230769230771</v>
      </c>
      <c r="G45" s="28">
        <f>IF(ISERROR(D45/$B$3),0,D45/$B$3)</f>
        <v>1.7692307692307692</v>
      </c>
      <c r="H45" s="28">
        <f>IF(ISERROR(C45/$C$6),0,100*C45/$C$6)</f>
        <v>0.61443932411674351</v>
      </c>
      <c r="I45" s="28">
        <f>IF(ISERROR(D45/$D$6),0,100*D45/$D$6)</f>
        <v>0.54541142992648806</v>
      </c>
      <c r="J45" s="28">
        <f>IF(ISERROR(C45/$C$40),0,100*C45/$C$40)</f>
        <v>3.8095238095238093</v>
      </c>
      <c r="K45" s="28">
        <f>IF(ISERROR(D45/$D$40),0,100*D45/$D$40)</f>
        <v>3.2861837405343621</v>
      </c>
    </row>
    <row r="46" spans="1:15" x14ac:dyDescent="0.2">
      <c r="A46" s="6" t="s">
        <v>72</v>
      </c>
      <c r="B46" s="5">
        <v>360</v>
      </c>
      <c r="C46" s="38">
        <v>5</v>
      </c>
      <c r="D46" s="13">
        <v>28.400000000000002</v>
      </c>
      <c r="E46" s="28">
        <f>IF(ISERROR(D46/C46),,D46/C46)</f>
        <v>5.6800000000000006</v>
      </c>
      <c r="F46" s="28">
        <f>IF(ISERROR(C46/$B$3),0,C46/$B$3)</f>
        <v>0.38461538461538464</v>
      </c>
      <c r="G46" s="28">
        <f>IF(ISERROR(D46/$B$3),0,D46/$B$3)</f>
        <v>2.1846153846153848</v>
      </c>
      <c r="H46" s="28">
        <f>IF(ISERROR(C46/$C$6),0,100*C46/$C$6)</f>
        <v>0.76804915514592931</v>
      </c>
      <c r="I46" s="28">
        <f>IF(ISERROR(D46/$D$6),0,100*D46/$D$6)</f>
        <v>0.67346454825705482</v>
      </c>
      <c r="J46" s="28">
        <f>IF(ISERROR(C46/$C$40),0,100*C46/$C$40)</f>
        <v>4.7619047619047619</v>
      </c>
      <c r="K46" s="28">
        <f>IF(ISERROR(D46/$D$40),0,100*D46/$D$40)</f>
        <v>4.0577225317902563</v>
      </c>
    </row>
    <row r="47" spans="1:15" x14ac:dyDescent="0.2">
      <c r="A47" s="6" t="s">
        <v>73</v>
      </c>
      <c r="B47" s="5">
        <v>370</v>
      </c>
      <c r="C47" s="38">
        <v>22</v>
      </c>
      <c r="D47" s="13">
        <v>153.19999999999999</v>
      </c>
      <c r="E47" s="28">
        <f>IF(ISERROR(D47/C47),,D47/C47)</f>
        <v>6.963636363636363</v>
      </c>
      <c r="F47" s="28">
        <f>IF(ISERROR(C47/$B$3),0,C47/$B$3)</f>
        <v>1.6923076923076923</v>
      </c>
      <c r="G47" s="28">
        <f>IF(ISERROR(D47/$B$3),0,D47/$B$3)</f>
        <v>11.784615384615384</v>
      </c>
      <c r="H47" s="28">
        <f>IF(ISERROR(C47/$C$6),0,100*C47/$C$6)</f>
        <v>3.3794162826420893</v>
      </c>
      <c r="I47" s="28">
        <f>IF(ISERROR(D47/$D$6),0,100*D47/$D$6)</f>
        <v>3.6329143941190414</v>
      </c>
      <c r="J47" s="28">
        <f>IF(ISERROR(C47/$C$40),0,100*C47/$C$40)</f>
        <v>20.952380952380953</v>
      </c>
      <c r="K47" s="28">
        <f>IF(ISERROR(D47/$D$40),0,100*D47/$D$40)</f>
        <v>21.888841263037573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16</v>
      </c>
      <c r="D48" s="13">
        <v>68.5</v>
      </c>
      <c r="E48" s="28">
        <f>IF(ISERROR(D48/C48),,D48/C48)</f>
        <v>4.28125</v>
      </c>
      <c r="F48" s="28">
        <f>IF(ISERROR(C48/$B$3),0,C48/$B$3)</f>
        <v>1.2307692307692308</v>
      </c>
      <c r="G48" s="28">
        <f>IF(ISERROR(D48/$B$3),0,D48/$B$3)</f>
        <v>5.2692307692307692</v>
      </c>
      <c r="H48" s="28">
        <f>IF(ISERROR(C48/$C$6),0,100*C48/$C$6)</f>
        <v>2.4577572964669741</v>
      </c>
      <c r="I48" s="28">
        <f>IF(ISERROR(D48/$D$6),0,100*D48/$D$6)</f>
        <v>1.6243775195636709</v>
      </c>
      <c r="J48" s="28">
        <f>IF(ISERROR(C48/$C$40),0,100*C48/$C$40)</f>
        <v>15.238095238095237</v>
      </c>
      <c r="K48" s="28">
        <f>IF(ISERROR(D48/$D$40),0,100*D48/$D$40)</f>
        <v>9.787112444634948</v>
      </c>
    </row>
    <row r="49" spans="1:14" x14ac:dyDescent="0.2">
      <c r="A49" s="6" t="s">
        <v>75</v>
      </c>
      <c r="B49" s="5">
        <v>372</v>
      </c>
      <c r="C49" s="38">
        <v>2</v>
      </c>
      <c r="D49" s="13">
        <v>24.5</v>
      </c>
      <c r="E49" s="28">
        <f>IF(ISERROR(D49/C49),,D49/C49)</f>
        <v>12.25</v>
      </c>
      <c r="F49" s="28">
        <f>IF(ISERROR(C49/$B$3),0,C49/$B$3)</f>
        <v>0.15384615384615385</v>
      </c>
      <c r="G49" s="28">
        <f>IF(ISERROR(D49/$B$3),0,D49/$B$3)</f>
        <v>1.8846153846153846</v>
      </c>
      <c r="H49" s="28">
        <f>IF(ISERROR(C49/$C$6),0,100*C49/$C$6)</f>
        <v>0.30721966205837176</v>
      </c>
      <c r="I49" s="28">
        <f>IF(ISERROR(D49/$D$6),0,100*D49/$D$6)</f>
        <v>0.58098174057386764</v>
      </c>
      <c r="J49" s="28">
        <f>IF(ISERROR(C49/$C$40),0,100*C49/$C$40)</f>
        <v>1.9047619047619047</v>
      </c>
      <c r="K49" s="28">
        <f>IF(ISERROR(D49/$D$40),0,100*D49/$D$40)</f>
        <v>3.5005000714387773</v>
      </c>
      <c r="N49" s="1"/>
    </row>
    <row r="50" spans="1:14" x14ac:dyDescent="0.2">
      <c r="A50" s="6" t="s">
        <v>76</v>
      </c>
      <c r="B50" s="5">
        <v>373</v>
      </c>
      <c r="C50" s="38">
        <v>1</v>
      </c>
      <c r="D50" s="13">
        <v>50</v>
      </c>
      <c r="E50" s="28">
        <f>IF(ISERROR(D50/C50),,D50/C50)</f>
        <v>50</v>
      </c>
      <c r="F50" s="28">
        <f>IF(ISERROR(C50/$B$3),0,C50/$B$3)</f>
        <v>7.6923076923076927E-2</v>
      </c>
      <c r="G50" s="28">
        <f>IF(ISERROR(D50/$B$3),0,D50/$B$3)</f>
        <v>3.8461538461538463</v>
      </c>
      <c r="H50" s="28">
        <f>IF(ISERROR(C50/$C$6),0,100*C50/$C$6)</f>
        <v>0.15360983102918588</v>
      </c>
      <c r="I50" s="28">
        <f>IF(ISERROR(D50/$D$6),0,100*D50/$D$6)</f>
        <v>1.1856770215793218</v>
      </c>
      <c r="J50" s="28">
        <f>IF(ISERROR(C50/$C$40),0,100*C50/$C$40)</f>
        <v>0.95238095238095233</v>
      </c>
      <c r="K50" s="28">
        <f>IF(ISERROR(D50/$D$40),0,100*D50/$D$40)</f>
        <v>7.1438776968138304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65</v>
      </c>
      <c r="D51" s="13">
        <v>423.70000000000005</v>
      </c>
      <c r="E51" s="28">
        <f>IF(ISERROR(D51/C51),,D51/C51)</f>
        <v>6.5184615384615388</v>
      </c>
      <c r="F51" s="28">
        <f>IF(ISERROR(C51/$B$3),0,C51/$B$3)</f>
        <v>5</v>
      </c>
      <c r="G51" s="28">
        <f>IF(ISERROR(D51/$B$3),0,D51/$B$3)</f>
        <v>32.592307692307699</v>
      </c>
      <c r="H51" s="28">
        <f>IF(ISERROR(C51/$C$6),0,100*C51/$C$6)</f>
        <v>9.9846390168970807</v>
      </c>
      <c r="I51" s="28">
        <f>IF(ISERROR(D51/$D$6),0,100*D51/$D$6)</f>
        <v>10.047427080863175</v>
      </c>
      <c r="J51" s="28">
        <f>IF(ISERROR(C51/$C$40),0,100*C51/$C$40)</f>
        <v>61.904761904761905</v>
      </c>
      <c r="K51" s="28">
        <f>IF(ISERROR(D51/$D$40),0,100*D51/$D$40)</f>
        <v>60.537219602800413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59.4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52</v>
      </c>
      <c r="D59" s="20">
        <v>54</v>
      </c>
      <c r="E59" s="16">
        <f>(C59+D59)/2</f>
        <v>53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52</v>
      </c>
      <c r="D60" s="17">
        <v>54</v>
      </c>
      <c r="E60" s="16">
        <f>(C60+D60)/2</f>
        <v>53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21</v>
      </c>
      <c r="D62" s="14">
        <v>22</v>
      </c>
      <c r="E62" s="13">
        <f>(C62+D62)/2</f>
        <v>21.5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3</v>
      </c>
      <c r="D65" s="14">
        <v>3</v>
      </c>
      <c r="E65" s="13">
        <f>(C65+D65)/2</f>
        <v>3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19</v>
      </c>
      <c r="D66" s="14">
        <v>18</v>
      </c>
      <c r="E66" s="13">
        <f>(C66+D66)/2</f>
        <v>18.5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</v>
      </c>
      <c r="D67" s="14">
        <v>1</v>
      </c>
      <c r="E67" s="13">
        <f>(C67+D67)/2</f>
        <v>1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0</v>
      </c>
      <c r="D68" s="17">
        <v>0</v>
      </c>
      <c r="E68" s="16">
        <f>(C68+D68)/2</f>
        <v>0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0</v>
      </c>
      <c r="D70" s="14">
        <v>0</v>
      </c>
      <c r="E70" s="13">
        <f>(C70+D70)/2</f>
        <v>0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0</v>
      </c>
      <c r="D74" s="14">
        <v>0</v>
      </c>
      <c r="E74" s="13">
        <f>(C74+D74)/2</f>
        <v>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4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1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2" sqref="E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133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29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476</v>
      </c>
      <c r="D6" s="59">
        <v>3641.4</v>
      </c>
      <c r="E6" s="42">
        <f>IF(ISERROR(D6/C6),,D6/C6)</f>
        <v>7.65</v>
      </c>
      <c r="F6" s="42">
        <f>IF(ISERROR(C6/$B$3),0,C6/$B$3)</f>
        <v>16.413793103448278</v>
      </c>
      <c r="G6" s="42">
        <f>IF(ISERROR(D6/$B$3),0,D6/$B$3)</f>
        <v>125.56551724137931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131</v>
      </c>
      <c r="D7" s="16">
        <v>1023.5</v>
      </c>
      <c r="E7" s="42">
        <f>IF(ISERROR(D7/C7),,D7/C7)</f>
        <v>7.8129770992366412</v>
      </c>
      <c r="F7" s="42">
        <f>IF(ISERROR(C7/$B$3),0,C7/$B$3)</f>
        <v>4.5172413793103452</v>
      </c>
      <c r="G7" s="42">
        <f>IF(ISERROR(D7/$B$3),0,D7/$B$3)</f>
        <v>35.293103448275865</v>
      </c>
      <c r="H7" s="42">
        <f>IF(ISERROR(C7/$C$6),0,100*C7/$C$6)</f>
        <v>27.521008403361346</v>
      </c>
      <c r="I7" s="42">
        <f>IF(ISERROR(D7/$D$6),0,100*D7/$D$6)</f>
        <v>28.107321359916515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107</v>
      </c>
      <c r="D8" s="13">
        <v>849.2</v>
      </c>
      <c r="E8" s="28">
        <f>IF(ISERROR(D8/C8),,D8/C8)</f>
        <v>7.9364485981308412</v>
      </c>
      <c r="F8" s="28">
        <f>IF(ISERROR(C8/$B$3),0,C8/$B$3)</f>
        <v>3.6896551724137931</v>
      </c>
      <c r="G8" s="28">
        <f>IF(ISERROR(D8/$B$3),0,D8/$B$3)</f>
        <v>29.282758620689656</v>
      </c>
      <c r="H8" s="28">
        <f>IF(ISERROR(C8/$C$6),0,100*C8/$C$6)</f>
        <v>22.478991596638654</v>
      </c>
      <c r="I8" s="28">
        <f>IF(ISERROR(D8/$D$6),0,100*D8/$D$6)</f>
        <v>23.320700829351349</v>
      </c>
      <c r="J8" s="28">
        <f>IF(ISERROR(C8/$C$7),0,100*C8/$C$7)</f>
        <v>81.679389312977094</v>
      </c>
      <c r="K8" s="28">
        <f>IF(ISERROR(D8/$D$7),0,100*D8/$D$7)</f>
        <v>82.970200293111873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10</v>
      </c>
      <c r="D9" s="13">
        <v>155.69999999999999</v>
      </c>
      <c r="E9" s="28">
        <f>IF(ISERROR(D9/C9),,D9/C9)</f>
        <v>15.569999999999999</v>
      </c>
      <c r="F9" s="28">
        <f>IF(ISERROR(C9/$B$3),0,C9/$B$3)</f>
        <v>0.34482758620689657</v>
      </c>
      <c r="G9" s="28">
        <f>IF(ISERROR(D9/$B$3),0,D9/$B$3)</f>
        <v>5.3689655172413788</v>
      </c>
      <c r="H9" s="28">
        <f>IF(ISERROR(C9/$C$6),0,100*C9/$C$6)</f>
        <v>2.1008403361344539</v>
      </c>
      <c r="I9" s="28">
        <f>IF(ISERROR(D9/$D$6),0,100*D9/$D$6)</f>
        <v>4.2758279782501232</v>
      </c>
      <c r="J9" s="28">
        <f>IF(ISERROR(C9/$C$7),0,100*C9/$C$7)</f>
        <v>7.6335877862595423</v>
      </c>
      <c r="K9" s="28">
        <f>IF(ISERROR(D9/$D$7),0,100*D9/$D$7)</f>
        <v>15.212506106497312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14</v>
      </c>
      <c r="D11" s="13">
        <v>18.600000000000001</v>
      </c>
      <c r="E11" s="28">
        <f>IF(ISERROR(D11/C11),,D11/C11)</f>
        <v>1.3285714285714287</v>
      </c>
      <c r="F11" s="28">
        <f>IF(ISERROR(C11/$B$3),0,C11/$B$3)</f>
        <v>0.48275862068965519</v>
      </c>
      <c r="G11" s="28">
        <f>IF(ISERROR(D11/$B$3),0,D11/$B$3)</f>
        <v>0.64137931034482765</v>
      </c>
      <c r="H11" s="28">
        <f>IF(ISERROR(C11/$C$6),0,100*C11/$C$6)</f>
        <v>2.9411764705882355</v>
      </c>
      <c r="I11" s="28">
        <f>IF(ISERROR(D11/$D$6),0,100*D11/$D$6)</f>
        <v>0.51079255231504372</v>
      </c>
      <c r="J11" s="28">
        <f>IF(ISERROR(C11/$C$7),0,100*C11/$C$7)</f>
        <v>10.687022900763358</v>
      </c>
      <c r="K11" s="28">
        <f>IF(ISERROR(D11/$D$7),0,100*D11/$D$7)</f>
        <v>1.817293600390816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20</v>
      </c>
      <c r="D13" s="16">
        <v>104</v>
      </c>
      <c r="E13" s="42">
        <f>IF(ISERROR(D13/C13),,D13/C13)</f>
        <v>5.2</v>
      </c>
      <c r="F13" s="42">
        <f>IF(ISERROR(C13/$B$3),0,C13/$B$3)</f>
        <v>0.68965517241379315</v>
      </c>
      <c r="G13" s="42">
        <f>IF(ISERROR(D13/$B$3),0,D13/$B$3)</f>
        <v>3.5862068965517242</v>
      </c>
      <c r="H13" s="42">
        <f>IF(ISERROR(C13/$C$6),0,100*C13/$C$6)</f>
        <v>4.2016806722689077</v>
      </c>
      <c r="I13" s="42">
        <f>IF(ISERROR(D13/$D$6),0,100*D13/$D$6)</f>
        <v>2.8560443785357279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20</v>
      </c>
      <c r="D14" s="13">
        <v>104</v>
      </c>
      <c r="E14" s="28">
        <f>IF(ISERROR(D14/C14),,D14/C14)</f>
        <v>5.2</v>
      </c>
      <c r="F14" s="28">
        <f>IF(ISERROR(C14/$B$3),0,C14/$B$3)</f>
        <v>0.68965517241379315</v>
      </c>
      <c r="G14" s="28">
        <f>IF(ISERROR(D14/$B$3),0,D14/$B$3)</f>
        <v>3.5862068965517242</v>
      </c>
      <c r="H14" s="28">
        <f>IF(ISERROR(C14/$C$6),0,100*C14/$C$6)</f>
        <v>4.2016806722689077</v>
      </c>
      <c r="I14" s="28">
        <f>IF(ISERROR(D14/$D$6),0,100*D14/$D$6)</f>
        <v>2.8560443785357279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325</v>
      </c>
      <c r="D16" s="16">
        <v>2513.8999999999992</v>
      </c>
      <c r="E16" s="42">
        <f>IF(ISERROR(D16/C16),,D16/C16)</f>
        <v>7.735076923076921</v>
      </c>
      <c r="F16" s="42">
        <f>IF(ISERROR(C16/$B$3),0,C16/$B$3)</f>
        <v>11.206896551724139</v>
      </c>
      <c r="G16" s="42">
        <f>IF(ISERROR(D16/$B$3),0,D16/$B$3)</f>
        <v>86.686206896551695</v>
      </c>
      <c r="H16" s="42">
        <f>IF(ISERROR(C16/$C$6),0,100*C16/$C$6)</f>
        <v>68.277310924369743</v>
      </c>
      <c r="I16" s="42">
        <f>IF(ISERROR(D16/$D$6),0,100*D16/$D$6)</f>
        <v>69.036634261547732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78</v>
      </c>
      <c r="D17" s="13">
        <v>1026.0999999999999</v>
      </c>
      <c r="E17" s="28">
        <f>IF(ISERROR(D17/C17),,D17/C17)</f>
        <v>13.155128205128204</v>
      </c>
      <c r="F17" s="28">
        <f>IF(ISERROR(C17/$B$3),0,C17/$B$3)</f>
        <v>2.6896551724137931</v>
      </c>
      <c r="G17" s="28">
        <f>IF(ISERROR(D17/$B$3),0,D17/$B$3)</f>
        <v>35.38275862068965</v>
      </c>
      <c r="H17" s="28">
        <f>IF(ISERROR(C17/$C$6),0,100*C17/$C$6)</f>
        <v>16.386554621848738</v>
      </c>
      <c r="I17" s="28">
        <f>IF(ISERROR(D17/$D$6),0,100*D17/$D$6)</f>
        <v>28.178722469379903</v>
      </c>
      <c r="J17" s="28">
        <f>IF(ISERROR(C17/$C$16),0,100*C17/$C$16)</f>
        <v>24</v>
      </c>
      <c r="K17" s="28">
        <f>IF(ISERROR(D17/$D$16),0,100*D17/$D$16)</f>
        <v>40.817057162178294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</v>
      </c>
      <c r="D18" s="13">
        <v>2.5</v>
      </c>
      <c r="E18" s="28">
        <f>IF(ISERROR(D18/C18),,D18/C18)</f>
        <v>2.5</v>
      </c>
      <c r="F18" s="28">
        <f>IF(ISERROR(C18/$B$3),0,C18/$B$3)</f>
        <v>3.4482758620689655E-2</v>
      </c>
      <c r="G18" s="28">
        <f>IF(ISERROR(D18/$B$3),0,D18/$B$3)</f>
        <v>8.6206896551724144E-2</v>
      </c>
      <c r="H18" s="28">
        <f>IF(ISERROR(C18/$C$6),0,100*C18/$C$6)</f>
        <v>0.21008403361344538</v>
      </c>
      <c r="I18" s="28">
        <f>IF(ISERROR(D18/$D$6),0,100*D18/$D$6)</f>
        <v>6.8654912945570384E-2</v>
      </c>
      <c r="J18" s="28">
        <f>IF(ISERROR(C18/$C$16),0,100*C18/$C$16)</f>
        <v>0.30769230769230771</v>
      </c>
      <c r="K18" s="28">
        <f>IF(ISERROR(D18/$D$16),0,100*D18/$D$16)</f>
        <v>9.9447074267075095E-2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195</v>
      </c>
      <c r="D19" s="13">
        <v>1287.5</v>
      </c>
      <c r="E19" s="28">
        <f>IF(ISERROR(D19/C19),,D19/C19)</f>
        <v>6.6025641025641022</v>
      </c>
      <c r="F19" s="28">
        <f>IF(ISERROR(C19/$B$3),0,C19/$B$3)</f>
        <v>6.7241379310344831</v>
      </c>
      <c r="G19" s="28">
        <f>IF(ISERROR(D19/$B$3),0,D19/$B$3)</f>
        <v>44.396551724137929</v>
      </c>
      <c r="H19" s="28">
        <f>IF(ISERROR(C19/$C$6),0,100*C19/$C$6)</f>
        <v>40.966386554621849</v>
      </c>
      <c r="I19" s="28">
        <f>IF(ISERROR(D19/$D$6),0,100*D19/$D$6)</f>
        <v>35.357280166968749</v>
      </c>
      <c r="J19" s="28">
        <f>IF(ISERROR(C19/$C$16),0,100*C19/$C$16)</f>
        <v>60</v>
      </c>
      <c r="K19" s="28">
        <f>IF(ISERROR(D19/$D$16),0,100*D19/$D$16)</f>
        <v>51.215243247543675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101</v>
      </c>
      <c r="D20" s="13">
        <v>496.79999999999995</v>
      </c>
      <c r="E20" s="28">
        <f>IF(ISERROR(D20/C20),,D20/C20)</f>
        <v>4.9188118811881187</v>
      </c>
      <c r="F20" s="28">
        <f>IF(ISERROR(C20/$B$3),0,C20/$B$3)</f>
        <v>3.4827586206896552</v>
      </c>
      <c r="G20" s="28">
        <f>IF(ISERROR(D20/$B$3),0,D20/$B$3)</f>
        <v>17.131034482758619</v>
      </c>
      <c r="H20" s="28">
        <f>IF(ISERROR(C20/$C$6),0,100*C20/$C$6)</f>
        <v>21.218487394957982</v>
      </c>
      <c r="I20" s="28">
        <f>IF(ISERROR(D20/$D$6),0,100*D20/$D$6)</f>
        <v>13.643104300543744</v>
      </c>
      <c r="J20" s="28">
        <f>IF(ISERROR(C20/$C$16),0,100*C20/$C$16)</f>
        <v>31.076923076923077</v>
      </c>
      <c r="K20" s="28">
        <f>IF(ISERROR(D20/$D$16),0,100*D20/$D$16)</f>
        <v>19.762122598353159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40</v>
      </c>
      <c r="D21" s="13">
        <v>138.99999999999997</v>
      </c>
      <c r="E21" s="28">
        <f>IF(ISERROR(D21/C21),,D21/C21)</f>
        <v>3.4749999999999992</v>
      </c>
      <c r="F21" s="28">
        <f>IF(ISERROR(C21/$B$3),0,C21/$B$3)</f>
        <v>1.3793103448275863</v>
      </c>
      <c r="G21" s="28">
        <f>IF(ISERROR(D21/$B$3),0,D21/$B$3)</f>
        <v>4.7931034482758612</v>
      </c>
      <c r="H21" s="28">
        <f>IF(ISERROR(C21/$C$6),0,100*C21/$C$6)</f>
        <v>8.4033613445378155</v>
      </c>
      <c r="I21" s="28">
        <f>IF(ISERROR(D21/$D$6),0,100*D21/$D$6)</f>
        <v>3.8172131597737122</v>
      </c>
      <c r="J21" s="28">
        <f>IF(ISERROR(C21/$C$16),0,100*C21/$C$16)</f>
        <v>12.307692307692308</v>
      </c>
      <c r="K21" s="28">
        <f>IF(ISERROR(D21/$D$16),0,100*D21/$D$16)</f>
        <v>5.5292573292493739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11</v>
      </c>
      <c r="D22" s="13">
        <v>58.8</v>
      </c>
      <c r="E22" s="28">
        <f>IF(ISERROR(D22/C22),,D22/C22)</f>
        <v>5.3454545454545448</v>
      </c>
      <c r="F22" s="28">
        <f>IF(ISERROR(C22/$B$3),0,C22/$B$3)</f>
        <v>0.37931034482758619</v>
      </c>
      <c r="G22" s="28">
        <f>IF(ISERROR(D22/$B$3),0,D22/$B$3)</f>
        <v>2.0275862068965518</v>
      </c>
      <c r="H22" s="28">
        <f>IF(ISERROR(C22/$C$6),0,100*C22/$C$6)</f>
        <v>2.3109243697478989</v>
      </c>
      <c r="I22" s="28">
        <f>IF(ISERROR(D22/$D$6),0,100*D22/$D$6)</f>
        <v>1.6147635524798154</v>
      </c>
      <c r="J22" s="28">
        <f>IF(ISERROR(C22/$C$16),0,100*C22/$C$16)</f>
        <v>3.3846153846153846</v>
      </c>
      <c r="K22" s="28">
        <f>IF(ISERROR(D22/$D$16),0,100*D22/$D$16)</f>
        <v>2.3389951867616063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0</v>
      </c>
      <c r="D23" s="16">
        <v>0</v>
      </c>
      <c r="E23" s="42">
        <f>IF(ISERROR(D23/C23),,D23/C23)</f>
        <v>0</v>
      </c>
      <c r="F23" s="42">
        <f>IF(ISERROR(C23/$B$3),0,C23/$B$3)</f>
        <v>0</v>
      </c>
      <c r="G23" s="42">
        <f>IF(ISERROR(D23/$B$3),0,D23/$B$3)</f>
        <v>0</v>
      </c>
      <c r="H23" s="42">
        <f>IF(ISERROR(C23/$C$6),0,100*C23/$C$6)</f>
        <v>0</v>
      </c>
      <c r="I23" s="42">
        <f>IF(ISERROR(D23/$D$6),0,100*D23/$D$6)</f>
        <v>0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17</v>
      </c>
      <c r="D26" s="16">
        <v>232.7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131</v>
      </c>
      <c r="D28" s="16">
        <v>1023.5</v>
      </c>
      <c r="E28" s="42">
        <f>IF(ISERROR(D28/C28),,D28/C28)</f>
        <v>7.8129770992366412</v>
      </c>
      <c r="F28" s="42">
        <f>IF(ISERROR(C28/$B$3),0,C28/$B$3)</f>
        <v>4.5172413793103452</v>
      </c>
      <c r="G28" s="42">
        <f>IF(ISERROR(D28/$B$3),0,D28/$B$3)</f>
        <v>35.293103448275865</v>
      </c>
      <c r="H28" s="42">
        <f>IF(ISERROR(C28/$C$6),0,100*C28/$C$6)</f>
        <v>27.521008403361346</v>
      </c>
      <c r="I28" s="42">
        <f>IF(ISERROR(D28/$D$6),0,100*D28/$D$6)</f>
        <v>28.107321359916515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62</v>
      </c>
      <c r="D32" s="13">
        <v>518.90000000000009</v>
      </c>
      <c r="E32" s="28">
        <f>IF(ISERROR(D32/C32),,D32/C32)</f>
        <v>8.369354838709679</v>
      </c>
      <c r="F32" s="28">
        <f>IF(ISERROR(C32/$B$3),0,C32/$B$3)</f>
        <v>2.1379310344827585</v>
      </c>
      <c r="G32" s="28">
        <f>IF(ISERROR(D32/$B$3),0,D32/$B$3)</f>
        <v>17.893103448275866</v>
      </c>
      <c r="H32" s="28">
        <f>IF(ISERROR(C32/$C$6),0,100*C32/$C$6)</f>
        <v>13.025210084033613</v>
      </c>
      <c r="I32" s="28">
        <f>IF(ISERROR(D32/$D$6),0,100*D32/$D$6)</f>
        <v>14.250013730982591</v>
      </c>
      <c r="J32" s="28">
        <f>IF(ISERROR(C32/$C$28),0,100*C32/$C$28)</f>
        <v>47.328244274809158</v>
      </c>
      <c r="K32" s="28">
        <f>IF(ISERROR(D32/$D$28),0,100*D32/$D$28)</f>
        <v>50.698583292623361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35</v>
      </c>
      <c r="D33" s="13">
        <v>263</v>
      </c>
      <c r="E33" s="28">
        <f>IF(ISERROR(D33/C33),,D33/C33)</f>
        <v>7.5142857142857142</v>
      </c>
      <c r="F33" s="28">
        <f>IF(ISERROR(C33/$B$3),0,C33/$B$3)</f>
        <v>1.2068965517241379</v>
      </c>
      <c r="G33" s="28">
        <f>IF(ISERROR(D33/$B$3),0,D33/$B$3)</f>
        <v>9.068965517241379</v>
      </c>
      <c r="H33" s="28">
        <f>IF(ISERROR(C33/$C$6),0,100*C33/$C$6)</f>
        <v>7.3529411764705879</v>
      </c>
      <c r="I33" s="28">
        <f>IF(ISERROR(D33/$D$6),0,100*D33/$D$6)</f>
        <v>7.2224968418740048</v>
      </c>
      <c r="J33" s="28">
        <f>IF(ISERROR(C33/$C$28),0,100*C33/$C$28)</f>
        <v>26.717557251908396</v>
      </c>
      <c r="K33" s="28">
        <f>IF(ISERROR(D33/$D$28),0,100*D33/$D$28)</f>
        <v>25.696140693698094</v>
      </c>
    </row>
    <row r="34" spans="1:15" x14ac:dyDescent="0.2">
      <c r="A34" s="6" t="s">
        <v>61</v>
      </c>
      <c r="B34" s="48">
        <v>223</v>
      </c>
      <c r="C34" s="38">
        <v>12</v>
      </c>
      <c r="D34" s="13">
        <v>171.7</v>
      </c>
      <c r="E34" s="28">
        <f>IF(ISERROR(D34/C34),,D34/C34)</f>
        <v>14.308333333333332</v>
      </c>
      <c r="F34" s="28">
        <f>IF(ISERROR(C34/$B$3),0,C34/$B$3)</f>
        <v>0.41379310344827586</v>
      </c>
      <c r="G34" s="28">
        <f>IF(ISERROR(D34/$B$3),0,D34/$B$3)</f>
        <v>5.9206896551724135</v>
      </c>
      <c r="H34" s="28">
        <f>IF(ISERROR(C34/$C$6),0,100*C34/$C$6)</f>
        <v>2.5210084033613445</v>
      </c>
      <c r="I34" s="28">
        <f>IF(ISERROR(D34/$D$6),0,100*D34/$D$6)</f>
        <v>4.7152194211017742</v>
      </c>
      <c r="J34" s="28">
        <f>IF(ISERROR(C34/$C$28),0,100*C34/$C$28)</f>
        <v>9.1603053435114496</v>
      </c>
      <c r="K34" s="28">
        <f>IF(ISERROR(D34/$D$28),0,100*D34/$D$28)</f>
        <v>16.775769418661454</v>
      </c>
    </row>
    <row r="35" spans="1:15" x14ac:dyDescent="0.2">
      <c r="A35" s="6" t="s">
        <v>62</v>
      </c>
      <c r="B35" s="48">
        <v>224</v>
      </c>
      <c r="C35" s="38">
        <v>10</v>
      </c>
      <c r="D35" s="13">
        <v>50.400000000000006</v>
      </c>
      <c r="E35" s="28">
        <f>IF(ISERROR(D35/C35),,D35/C35)</f>
        <v>5.0400000000000009</v>
      </c>
      <c r="F35" s="28">
        <f>IF(ISERROR(C35/$B$3),0,C35/$B$3)</f>
        <v>0.34482758620689657</v>
      </c>
      <c r="G35" s="28">
        <f>IF(ISERROR(D35/$B$3),0,D35/$B$3)</f>
        <v>1.7379310344827588</v>
      </c>
      <c r="H35" s="28">
        <f>IF(ISERROR(C35/$C$6),0,100*C35/$C$6)</f>
        <v>2.1008403361344539</v>
      </c>
      <c r="I35" s="28">
        <f>IF(ISERROR(D35/$D$6),0,100*D35/$D$6)</f>
        <v>1.3840830449826991</v>
      </c>
      <c r="J35" s="28">
        <f>IF(ISERROR(C35/$C$28),0,100*C35/$C$28)</f>
        <v>7.6335877862595423</v>
      </c>
      <c r="K35" s="28">
        <f>IF(ISERROR(D35/$D$28),0,100*D35/$D$28)</f>
        <v>4.9242794333170501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2</v>
      </c>
      <c r="D37" s="13">
        <v>7.6</v>
      </c>
      <c r="E37" s="28">
        <f>IF(ISERROR(D37/C37),,D37/C37)</f>
        <v>3.8</v>
      </c>
      <c r="F37" s="28">
        <f>IF(ISERROR(C37/$B$3),0,C37/$B$3)</f>
        <v>6.8965517241379309E-2</v>
      </c>
      <c r="G37" s="28">
        <f>IF(ISERROR(D37/$B$3),0,D37/$B$3)</f>
        <v>0.26206896551724135</v>
      </c>
      <c r="H37" s="28">
        <f>IF(ISERROR(C37/$C$6),0,100*C37/$C$6)</f>
        <v>0.42016806722689076</v>
      </c>
      <c r="I37" s="28">
        <f>IF(ISERROR(D37/$D$6),0,100*D37/$D$6)</f>
        <v>0.20871093535453397</v>
      </c>
      <c r="J37" s="28">
        <f>IF(ISERROR(C37/$C$28),0,100*C37/$C$28)</f>
        <v>1.5267175572519085</v>
      </c>
      <c r="K37" s="28">
        <f>IF(ISERROR(D37/$D$28),0,100*D37/$D$28)</f>
        <v>0.74255007327796774</v>
      </c>
    </row>
    <row r="38" spans="1:15" x14ac:dyDescent="0.2">
      <c r="A38" s="49" t="s">
        <v>65</v>
      </c>
      <c r="B38" s="48">
        <v>250</v>
      </c>
      <c r="C38" s="38">
        <v>10</v>
      </c>
      <c r="D38" s="13">
        <v>11.9</v>
      </c>
      <c r="E38" s="28">
        <f>IF(ISERROR(D38/C38),,D38/C38)</f>
        <v>1.19</v>
      </c>
      <c r="F38" s="28">
        <f>IF(ISERROR(C38/$B$3),0,C38/$B$3)</f>
        <v>0.34482758620689657</v>
      </c>
      <c r="G38" s="28">
        <f>IF(ISERROR(D38/$B$3),0,D38/$B$3)</f>
        <v>0.41034482758620688</v>
      </c>
      <c r="H38" s="28">
        <f>IF(ISERROR(C38/$C$6),0,100*C38/$C$6)</f>
        <v>2.1008403361344539</v>
      </c>
      <c r="I38" s="28">
        <f>IF(ISERROR(D38/$D$6),0,100*D38/$D$6)</f>
        <v>0.32679738562091504</v>
      </c>
      <c r="J38" s="28">
        <f>IF(ISERROR(C38/$C$28),0,100*C38/$C$28)</f>
        <v>7.6335877862595423</v>
      </c>
      <c r="K38" s="28">
        <f>IF(ISERROR(D38/$D$28),0,100*D38/$D$28)</f>
        <v>1.1626770884220812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131</v>
      </c>
      <c r="D40" s="16">
        <v>1023.4999999999999</v>
      </c>
      <c r="E40" s="42">
        <f>IF(ISERROR(D40/C40),,D40/C40)</f>
        <v>7.8129770992366403</v>
      </c>
      <c r="F40" s="42">
        <f>IF(ISERROR(C40/$B$3),0,C40/$B$3)</f>
        <v>4.5172413793103452</v>
      </c>
      <c r="G40" s="42">
        <f>IF(ISERROR(D40/$B$3),0,D40/$B$3)</f>
        <v>35.293103448275858</v>
      </c>
      <c r="H40" s="42">
        <f>IF(ISERROR(C40/$C$6),0,100*C40/$C$6)</f>
        <v>27.521008403361346</v>
      </c>
      <c r="I40" s="42">
        <f>IF(ISERROR(D40/$D$6),0,100*D40/$D$6)</f>
        <v>28.107321359916511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15</v>
      </c>
      <c r="D41" s="13">
        <v>126.60000000000001</v>
      </c>
      <c r="E41" s="28">
        <f>IF(ISERROR(D41/C41),,D41/C41)</f>
        <v>8.4400000000000013</v>
      </c>
      <c r="F41" s="28">
        <f>IF(ISERROR(C41/$B$3),0,C41/$B$3)</f>
        <v>0.51724137931034486</v>
      </c>
      <c r="G41" s="28">
        <f>IF(ISERROR(D41/$B$3),0,D41/$B$3)</f>
        <v>4.3655172413793109</v>
      </c>
      <c r="H41" s="28">
        <f>IF(ISERROR(C41/$C$6),0,100*C41/$C$6)</f>
        <v>3.1512605042016806</v>
      </c>
      <c r="I41" s="28">
        <f>IF(ISERROR(D41/$D$6),0,100*D41/$D$6)</f>
        <v>3.476684791563684</v>
      </c>
      <c r="J41" s="28">
        <f>IF(ISERROR(C41/$C$40),0,100*C41/$C$40)</f>
        <v>11.450381679389313</v>
      </c>
      <c r="K41" s="28">
        <f>IF(ISERROR(D41/$D$40),0,100*D41/$D$40)</f>
        <v>12.369320957498781</v>
      </c>
    </row>
    <row r="42" spans="1:15" x14ac:dyDescent="0.2">
      <c r="A42" s="6" t="s">
        <v>68</v>
      </c>
      <c r="B42" s="5">
        <v>320</v>
      </c>
      <c r="C42" s="38">
        <v>8</v>
      </c>
      <c r="D42" s="13">
        <v>83</v>
      </c>
      <c r="E42" s="28">
        <f>IF(ISERROR(D42/C42),,D42/C42)</f>
        <v>10.375</v>
      </c>
      <c r="F42" s="28">
        <f>IF(ISERROR(C42/$B$3),0,C42/$B$3)</f>
        <v>0.27586206896551724</v>
      </c>
      <c r="G42" s="28">
        <f>IF(ISERROR(D42/$B$3),0,D42/$B$3)</f>
        <v>2.8620689655172415</v>
      </c>
      <c r="H42" s="28">
        <f>IF(ISERROR(C42/$C$6),0,100*C42/$C$6)</f>
        <v>1.680672268907563</v>
      </c>
      <c r="I42" s="28">
        <f>IF(ISERROR(D42/$D$6),0,100*D42/$D$6)</f>
        <v>2.2793431097929369</v>
      </c>
      <c r="J42" s="28">
        <f>IF(ISERROR(C42/$C$40),0,100*C42/$C$40)</f>
        <v>6.106870229007634</v>
      </c>
      <c r="K42" s="28">
        <f>IF(ISERROR(D42/$D$40),0,100*D42/$D$40)</f>
        <v>8.1094284318514909</v>
      </c>
    </row>
    <row r="43" spans="1:15" x14ac:dyDescent="0.2">
      <c r="A43" s="6" t="s">
        <v>69</v>
      </c>
      <c r="B43" s="5">
        <v>330</v>
      </c>
      <c r="C43" s="38">
        <v>16</v>
      </c>
      <c r="D43" s="13">
        <v>238.39999999999998</v>
      </c>
      <c r="E43" s="28">
        <f>IF(ISERROR(D43/C43),,D43/C43)</f>
        <v>14.899999999999999</v>
      </c>
      <c r="F43" s="28">
        <f>IF(ISERROR(C43/$B$3),0,C43/$B$3)</f>
        <v>0.55172413793103448</v>
      </c>
      <c r="G43" s="28">
        <f>IF(ISERROR(D43/$B$3),0,D43/$B$3)</f>
        <v>8.2206896551724125</v>
      </c>
      <c r="H43" s="28">
        <f>IF(ISERROR(C43/$C$6),0,100*C43/$C$6)</f>
        <v>3.3613445378151261</v>
      </c>
      <c r="I43" s="28">
        <f>IF(ISERROR(D43/$D$6),0,100*D43/$D$6)</f>
        <v>6.5469324984895909</v>
      </c>
      <c r="J43" s="28">
        <f>IF(ISERROR(C43/$C$40),0,100*C43/$C$40)</f>
        <v>12.213740458015268</v>
      </c>
      <c r="K43" s="28">
        <f>IF(ISERROR(D43/$D$40),0,100*D43/$D$40)</f>
        <v>23.292623351245723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6</v>
      </c>
      <c r="D44" s="13">
        <v>55</v>
      </c>
      <c r="E44" s="28">
        <f>IF(ISERROR(D44/C44),,D44/C44)</f>
        <v>9.1666666666666661</v>
      </c>
      <c r="F44" s="28">
        <f>IF(ISERROR(C44/$B$3),0,C44/$B$3)</f>
        <v>0.20689655172413793</v>
      </c>
      <c r="G44" s="28">
        <f>IF(ISERROR(D44/$B$3),0,D44/$B$3)</f>
        <v>1.896551724137931</v>
      </c>
      <c r="H44" s="28">
        <f>IF(ISERROR(C44/$C$6),0,100*C44/$C$6)</f>
        <v>1.2605042016806722</v>
      </c>
      <c r="I44" s="28">
        <f>IF(ISERROR(D44/$D$6),0,100*D44/$D$6)</f>
        <v>1.5104080848025485</v>
      </c>
      <c r="J44" s="28">
        <f>IF(ISERROR(C44/$C$40),0,100*C44/$C$40)</f>
        <v>4.5801526717557248</v>
      </c>
      <c r="K44" s="28">
        <f>IF(ISERROR(D44/$D$40),0,100*D44/$D$40)</f>
        <v>5.3737176355642413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40</v>
      </c>
      <c r="D45" s="13">
        <v>231.20000000000002</v>
      </c>
      <c r="E45" s="28">
        <f>IF(ISERROR(D45/C45),,D45/C45)</f>
        <v>5.78</v>
      </c>
      <c r="F45" s="28">
        <f>IF(ISERROR(C45/$B$3),0,C45/$B$3)</f>
        <v>1.3793103448275863</v>
      </c>
      <c r="G45" s="28">
        <f>IF(ISERROR(D45/$B$3),0,D45/$B$3)</f>
        <v>7.9724137931034491</v>
      </c>
      <c r="H45" s="28">
        <f>IF(ISERROR(C45/$C$6),0,100*C45/$C$6)</f>
        <v>8.4033613445378155</v>
      </c>
      <c r="I45" s="28">
        <f>IF(ISERROR(D45/$D$6),0,100*D45/$D$6)</f>
        <v>6.3492063492063489</v>
      </c>
      <c r="J45" s="28">
        <f>IF(ISERROR(C45/$C$40),0,100*C45/$C$40)</f>
        <v>30.534351145038169</v>
      </c>
      <c r="K45" s="28">
        <f>IF(ISERROR(D45/$D$40),0,100*D45/$D$40)</f>
        <v>22.589154860771863</v>
      </c>
    </row>
    <row r="46" spans="1:15" x14ac:dyDescent="0.2">
      <c r="A46" s="6" t="s">
        <v>72</v>
      </c>
      <c r="B46" s="5">
        <v>360</v>
      </c>
      <c r="C46" s="38">
        <v>8</v>
      </c>
      <c r="D46" s="13">
        <v>53.2</v>
      </c>
      <c r="E46" s="28">
        <f>IF(ISERROR(D46/C46),,D46/C46)</f>
        <v>6.65</v>
      </c>
      <c r="F46" s="28">
        <f>IF(ISERROR(C46/$B$3),0,C46/$B$3)</f>
        <v>0.27586206896551724</v>
      </c>
      <c r="G46" s="28">
        <f>IF(ISERROR(D46/$B$3),0,D46/$B$3)</f>
        <v>1.8344827586206898</v>
      </c>
      <c r="H46" s="28">
        <f>IF(ISERROR(C46/$C$6),0,100*C46/$C$6)</f>
        <v>1.680672268907563</v>
      </c>
      <c r="I46" s="28">
        <f>IF(ISERROR(D46/$D$6),0,100*D46/$D$6)</f>
        <v>1.4609765474817378</v>
      </c>
      <c r="J46" s="28">
        <f>IF(ISERROR(C46/$C$40),0,100*C46/$C$40)</f>
        <v>6.106870229007634</v>
      </c>
      <c r="K46" s="28">
        <f>IF(ISERROR(D46/$D$40),0,100*D46/$D$40)</f>
        <v>5.1978505129457746</v>
      </c>
    </row>
    <row r="47" spans="1:15" x14ac:dyDescent="0.2">
      <c r="A47" s="6" t="s">
        <v>73</v>
      </c>
      <c r="B47" s="5">
        <v>370</v>
      </c>
      <c r="C47" s="38">
        <v>7</v>
      </c>
      <c r="D47" s="13">
        <v>43.8</v>
      </c>
      <c r="E47" s="28">
        <f>IF(ISERROR(D47/C47),,D47/C47)</f>
        <v>6.2571428571428571</v>
      </c>
      <c r="F47" s="28">
        <f>IF(ISERROR(C47/$B$3),0,C47/$B$3)</f>
        <v>0.2413793103448276</v>
      </c>
      <c r="G47" s="28">
        <f>IF(ISERROR(D47/$B$3),0,D47/$B$3)</f>
        <v>1.5103448275862068</v>
      </c>
      <c r="H47" s="28">
        <f>IF(ISERROR(C47/$C$6),0,100*C47/$C$6)</f>
        <v>1.4705882352941178</v>
      </c>
      <c r="I47" s="28">
        <f>IF(ISERROR(D47/$D$6),0,100*D47/$D$6)</f>
        <v>1.202834074806393</v>
      </c>
      <c r="J47" s="28">
        <f>IF(ISERROR(C47/$C$40),0,100*C47/$C$40)</f>
        <v>5.343511450381679</v>
      </c>
      <c r="K47" s="28">
        <f>IF(ISERROR(D47/$D$40),0,100*D47/$D$40)</f>
        <v>4.2794333170493406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</v>
      </c>
      <c r="D48" s="13">
        <v>10</v>
      </c>
      <c r="E48" s="28">
        <f>IF(ISERROR(D48/C48),,D48/C48)</f>
        <v>10</v>
      </c>
      <c r="F48" s="28">
        <f>IF(ISERROR(C48/$B$3),0,C48/$B$3)</f>
        <v>3.4482758620689655E-2</v>
      </c>
      <c r="G48" s="28">
        <f>IF(ISERROR(D48/$B$3),0,D48/$B$3)</f>
        <v>0.34482758620689657</v>
      </c>
      <c r="H48" s="28">
        <f>IF(ISERROR(C48/$C$6),0,100*C48/$C$6)</f>
        <v>0.21008403361344538</v>
      </c>
      <c r="I48" s="28">
        <f>IF(ISERROR(D48/$D$6),0,100*D48/$D$6)</f>
        <v>0.27461965178228154</v>
      </c>
      <c r="J48" s="28">
        <f>IF(ISERROR(C48/$C$40),0,100*C48/$C$40)</f>
        <v>0.76335877862595425</v>
      </c>
      <c r="K48" s="28">
        <f>IF(ISERROR(D48/$D$40),0,100*D48/$D$40)</f>
        <v>0.97703957010258924</v>
      </c>
    </row>
    <row r="49" spans="1:14" x14ac:dyDescent="0.2">
      <c r="A49" s="6" t="s">
        <v>75</v>
      </c>
      <c r="B49" s="5">
        <v>372</v>
      </c>
      <c r="C49" s="38">
        <v>1</v>
      </c>
      <c r="D49" s="13">
        <v>6.7</v>
      </c>
      <c r="E49" s="28">
        <f>IF(ISERROR(D49/C49),,D49/C49)</f>
        <v>6.7</v>
      </c>
      <c r="F49" s="28">
        <f>IF(ISERROR(C49/$B$3),0,C49/$B$3)</f>
        <v>3.4482758620689655E-2</v>
      </c>
      <c r="G49" s="28">
        <f>IF(ISERROR(D49/$B$3),0,D49/$B$3)</f>
        <v>0.23103448275862071</v>
      </c>
      <c r="H49" s="28">
        <f>IF(ISERROR(C49/$C$6),0,100*C49/$C$6)</f>
        <v>0.21008403361344538</v>
      </c>
      <c r="I49" s="28">
        <f>IF(ISERROR(D49/$D$6),0,100*D49/$D$6)</f>
        <v>0.18399516669412863</v>
      </c>
      <c r="J49" s="28">
        <f>IF(ISERROR(C49/$C$40),0,100*C49/$C$40)</f>
        <v>0.76335877862595425</v>
      </c>
      <c r="K49" s="28">
        <f>IF(ISERROR(D49/$D$40),0,100*D49/$D$40)</f>
        <v>0.65461651196873483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31</v>
      </c>
      <c r="D51" s="13">
        <v>192.29999999999998</v>
      </c>
      <c r="E51" s="28">
        <f>IF(ISERROR(D51/C51),,D51/C51)</f>
        <v>6.2032258064516119</v>
      </c>
      <c r="F51" s="28">
        <f>IF(ISERROR(C51/$B$3),0,C51/$B$3)</f>
        <v>1.0689655172413792</v>
      </c>
      <c r="G51" s="28">
        <f>IF(ISERROR(D51/$B$3),0,D51/$B$3)</f>
        <v>6.6310344827586203</v>
      </c>
      <c r="H51" s="28">
        <f>IF(ISERROR(C51/$C$6),0,100*C51/$C$6)</f>
        <v>6.5126050420168067</v>
      </c>
      <c r="I51" s="28">
        <f>IF(ISERROR(D51/$D$6),0,100*D51/$D$6)</f>
        <v>5.2809359037732735</v>
      </c>
      <c r="J51" s="28">
        <f>IF(ISERROR(C51/$C$40),0,100*C51/$C$40)</f>
        <v>23.664122137404579</v>
      </c>
      <c r="K51" s="28">
        <f>IF(ISERROR(D51/$D$40),0,100*D51/$D$40)</f>
        <v>18.788470933072791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384.20000000000005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68</v>
      </c>
      <c r="D59" s="20">
        <v>78</v>
      </c>
      <c r="E59" s="16">
        <f>(C59+D59)/2</f>
        <v>73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55</v>
      </c>
      <c r="D60" s="17">
        <v>65</v>
      </c>
      <c r="E60" s="16">
        <f>(C60+D60)/2</f>
        <v>60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33</v>
      </c>
      <c r="D62" s="14">
        <v>35</v>
      </c>
      <c r="E62" s="13">
        <f>(C62+D62)/2</f>
        <v>34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</v>
      </c>
      <c r="D65" s="14">
        <v>1</v>
      </c>
      <c r="E65" s="13">
        <f>(C65+D65)/2</f>
        <v>1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16</v>
      </c>
      <c r="D66" s="14">
        <v>22</v>
      </c>
      <c r="E66" s="13">
        <f>(C66+D66)/2</f>
        <v>19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13</v>
      </c>
      <c r="D68" s="17">
        <v>13</v>
      </c>
      <c r="E68" s="16">
        <f>(C68+D68)/2</f>
        <v>13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10</v>
      </c>
      <c r="D70" s="14">
        <v>8</v>
      </c>
      <c r="E70" s="13">
        <f>(C70+D70)/2</f>
        <v>9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3</v>
      </c>
      <c r="D74" s="14">
        <v>5</v>
      </c>
      <c r="E74" s="13">
        <f>(C74+D74)/2</f>
        <v>4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4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3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G2" sqref="G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134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12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370</v>
      </c>
      <c r="D6" s="59">
        <v>2611.1</v>
      </c>
      <c r="E6" s="42">
        <f>IF(ISERROR(D6/C6),,D6/C6)</f>
        <v>7.0570270270270266</v>
      </c>
      <c r="F6" s="42">
        <f>IF(ISERROR(C6/$B$3),0,C6/$B$3)</f>
        <v>30.833333333333332</v>
      </c>
      <c r="G6" s="42">
        <f>IF(ISERROR(D6/$B$3),0,D6/$B$3)</f>
        <v>217.59166666666667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192</v>
      </c>
      <c r="D7" s="16">
        <v>1033.1999999999998</v>
      </c>
      <c r="E7" s="42">
        <f>IF(ISERROR(D7/C7),,D7/C7)</f>
        <v>5.3812499999999988</v>
      </c>
      <c r="F7" s="42">
        <f>IF(ISERROR(C7/$B$3),0,C7/$B$3)</f>
        <v>16</v>
      </c>
      <c r="G7" s="42">
        <f>IF(ISERROR(D7/$B$3),0,D7/$B$3)</f>
        <v>86.09999999999998</v>
      </c>
      <c r="H7" s="42">
        <f>IF(ISERROR(C7/$C$6),0,100*C7/$C$6)</f>
        <v>51.891891891891895</v>
      </c>
      <c r="I7" s="42">
        <f>IF(ISERROR(D7/$D$6),0,100*D7/$D$6)</f>
        <v>39.569530083106734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176</v>
      </c>
      <c r="D8" s="13">
        <v>928.69999999999993</v>
      </c>
      <c r="E8" s="28">
        <f>IF(ISERROR(D8/C8),,D8/C8)</f>
        <v>5.2767045454545451</v>
      </c>
      <c r="F8" s="28">
        <f>IF(ISERROR(C8/$B$3),0,C8/$B$3)</f>
        <v>14.666666666666666</v>
      </c>
      <c r="G8" s="28">
        <f>IF(ISERROR(D8/$B$3),0,D8/$B$3)</f>
        <v>77.391666666666666</v>
      </c>
      <c r="H8" s="28">
        <f>IF(ISERROR(C8/$C$6),0,100*C8/$C$6)</f>
        <v>47.567567567567565</v>
      </c>
      <c r="I8" s="28">
        <f>IF(ISERROR(D8/$D$6),0,100*D8/$D$6)</f>
        <v>35.567385393129335</v>
      </c>
      <c r="J8" s="28">
        <f>IF(ISERROR(C8/$C$7),0,100*C8/$C$7)</f>
        <v>91.666666666666671</v>
      </c>
      <c r="K8" s="28">
        <f>IF(ISERROR(D8/$D$7),0,100*D8/$D$7)</f>
        <v>89.885791715060023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13</v>
      </c>
      <c r="D9" s="13">
        <v>85.3</v>
      </c>
      <c r="E9" s="28">
        <f>IF(ISERROR(D9/C9),,D9/C9)</f>
        <v>6.5615384615384613</v>
      </c>
      <c r="F9" s="28">
        <f>IF(ISERROR(C9/$B$3),0,C9/$B$3)</f>
        <v>1.0833333333333333</v>
      </c>
      <c r="G9" s="28">
        <f>IF(ISERROR(D9/$B$3),0,D9/$B$3)</f>
        <v>7.1083333333333334</v>
      </c>
      <c r="H9" s="28">
        <f>IF(ISERROR(C9/$C$6),0,100*C9/$C$6)</f>
        <v>3.5135135135135136</v>
      </c>
      <c r="I9" s="28">
        <f>IF(ISERROR(D9/$D$6),0,100*D9/$D$6)</f>
        <v>3.266822412010264</v>
      </c>
      <c r="J9" s="28">
        <f>IF(ISERROR(C9/$C$7),0,100*C9/$C$7)</f>
        <v>6.770833333333333</v>
      </c>
      <c r="K9" s="28">
        <f>IF(ISERROR(D9/$D$7),0,100*D9/$D$7)</f>
        <v>8.2559039876113065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3</v>
      </c>
      <c r="D11" s="13">
        <v>19.2</v>
      </c>
      <c r="E11" s="28">
        <f>IF(ISERROR(D11/C11),,D11/C11)</f>
        <v>6.3999999999999995</v>
      </c>
      <c r="F11" s="28">
        <f>IF(ISERROR(C11/$B$3),0,C11/$B$3)</f>
        <v>0.25</v>
      </c>
      <c r="G11" s="28">
        <f>IF(ISERROR(D11/$B$3),0,D11/$B$3)</f>
        <v>1.5999999999999999</v>
      </c>
      <c r="H11" s="28">
        <f>IF(ISERROR(C11/$C$6),0,100*C11/$C$6)</f>
        <v>0.81081081081081086</v>
      </c>
      <c r="I11" s="28">
        <f>IF(ISERROR(D11/$D$6),0,100*D11/$D$6)</f>
        <v>0.73532227796714034</v>
      </c>
      <c r="J11" s="28">
        <f>IF(ISERROR(C11/$C$7),0,100*C11/$C$7)</f>
        <v>1.5625</v>
      </c>
      <c r="K11" s="28">
        <f>IF(ISERROR(D11/$D$7),0,100*D11/$D$7)</f>
        <v>1.8583042973286878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21</v>
      </c>
      <c r="D13" s="16">
        <v>239.1</v>
      </c>
      <c r="E13" s="42">
        <f>IF(ISERROR(D13/C13),,D13/C13)</f>
        <v>11.385714285714286</v>
      </c>
      <c r="F13" s="42">
        <f>IF(ISERROR(C13/$B$3),0,C13/$B$3)</f>
        <v>1.75</v>
      </c>
      <c r="G13" s="42">
        <f>IF(ISERROR(D13/$B$3),0,D13/$B$3)</f>
        <v>19.925000000000001</v>
      </c>
      <c r="H13" s="42">
        <f>IF(ISERROR(C13/$C$6),0,100*C13/$C$6)</f>
        <v>5.6756756756756754</v>
      </c>
      <c r="I13" s="42">
        <f>IF(ISERROR(D13/$D$6),0,100*D13/$D$6)</f>
        <v>9.1570602428095444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18</v>
      </c>
      <c r="D14" s="13">
        <v>223.1</v>
      </c>
      <c r="E14" s="28">
        <f>IF(ISERROR(D14/C14),,D14/C14)</f>
        <v>12.394444444444444</v>
      </c>
      <c r="F14" s="28">
        <f>IF(ISERROR(C14/$B$3),0,C14/$B$3)</f>
        <v>1.5</v>
      </c>
      <c r="G14" s="28">
        <f>IF(ISERROR(D14/$B$3),0,D14/$B$3)</f>
        <v>18.591666666666665</v>
      </c>
      <c r="H14" s="28">
        <f>IF(ISERROR(C14/$C$6),0,100*C14/$C$6)</f>
        <v>4.8648648648648649</v>
      </c>
      <c r="I14" s="28">
        <f>IF(ISERROR(D14/$D$6),0,100*D14/$D$6)</f>
        <v>8.5442916778369273</v>
      </c>
      <c r="J14" s="28">
        <f>IF(ISERROR(C14/$C$13),0,100*C14/$C$13)</f>
        <v>85.714285714285708</v>
      </c>
      <c r="K14" s="28">
        <f>IF(ISERROR(D14/$D$13),0,100*D14/$D$13)</f>
        <v>93.308239230447512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3</v>
      </c>
      <c r="D15" s="13">
        <v>16</v>
      </c>
      <c r="E15" s="28">
        <f>IF(ISERROR(D15/C15),,D15/C15)</f>
        <v>5.333333333333333</v>
      </c>
      <c r="F15" s="28">
        <f>IF(ISERROR(C15/$B$3),0,C15/$B$3)</f>
        <v>0.25</v>
      </c>
      <c r="G15" s="28">
        <f>IF(ISERROR(D15/$B$3),0,D15/$B$3)</f>
        <v>1.3333333333333333</v>
      </c>
      <c r="H15" s="28">
        <f>IF(ISERROR(C15/$C$6),0,100*C15/$C$6)</f>
        <v>0.81081081081081086</v>
      </c>
      <c r="I15" s="28">
        <f>IF(ISERROR(D15/$D$6),0,100*D15/$D$6)</f>
        <v>0.61276856497261689</v>
      </c>
      <c r="J15" s="28">
        <f>IF(ISERROR(C15/$C$13),0,100*C15/$C$13)</f>
        <v>14.285714285714286</v>
      </c>
      <c r="K15" s="28">
        <f>IF(ISERROR(D15/$D$7),0,100*D15/$D$7)</f>
        <v>1.5485869144405733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152</v>
      </c>
      <c r="D16" s="16">
        <v>991.90000000000009</v>
      </c>
      <c r="E16" s="42">
        <f>IF(ISERROR(D16/C16),,D16/C16)</f>
        <v>6.5256578947368427</v>
      </c>
      <c r="F16" s="42">
        <f>IF(ISERROR(C16/$B$3),0,C16/$B$3)</f>
        <v>12.666666666666666</v>
      </c>
      <c r="G16" s="42">
        <f>IF(ISERROR(D16/$B$3),0,D16/$B$3)</f>
        <v>82.658333333333346</v>
      </c>
      <c r="H16" s="42">
        <f>IF(ISERROR(C16/$C$6),0,100*C16/$C$6)</f>
        <v>41.081081081081081</v>
      </c>
      <c r="I16" s="42">
        <f>IF(ISERROR(D16/$D$6),0,100*D16/$D$6)</f>
        <v>37.987821224771174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17</v>
      </c>
      <c r="D17" s="13">
        <v>225.6</v>
      </c>
      <c r="E17" s="28">
        <f>IF(ISERROR(D17/C17),,D17/C17)</f>
        <v>13.270588235294117</v>
      </c>
      <c r="F17" s="28">
        <f>IF(ISERROR(C17/$B$3),0,C17/$B$3)</f>
        <v>1.4166666666666667</v>
      </c>
      <c r="G17" s="28">
        <f>IF(ISERROR(D17/$B$3),0,D17/$B$3)</f>
        <v>18.8</v>
      </c>
      <c r="H17" s="28">
        <f>IF(ISERROR(C17/$C$6),0,100*C17/$C$6)</f>
        <v>4.5945945945945947</v>
      </c>
      <c r="I17" s="28">
        <f>IF(ISERROR(D17/$D$6),0,100*D17/$D$6)</f>
        <v>8.6400367661138979</v>
      </c>
      <c r="J17" s="28">
        <f>IF(ISERROR(C17/$C$16),0,100*C17/$C$16)</f>
        <v>11.184210526315789</v>
      </c>
      <c r="K17" s="28">
        <f>IF(ISERROR(D17/$D$16),0,100*D17/$D$16)</f>
        <v>22.744228248815404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</v>
      </c>
      <c r="D18" s="13">
        <v>25</v>
      </c>
      <c r="E18" s="28">
        <f>IF(ISERROR(D18/C18),,D18/C18)</f>
        <v>25</v>
      </c>
      <c r="F18" s="28">
        <f>IF(ISERROR(C18/$B$3),0,C18/$B$3)</f>
        <v>8.3333333333333329E-2</v>
      </c>
      <c r="G18" s="28">
        <f>IF(ISERROR(D18/$B$3),0,D18/$B$3)</f>
        <v>2.0833333333333335</v>
      </c>
      <c r="H18" s="28">
        <f>IF(ISERROR(C18/$C$6),0,100*C18/$C$6)</f>
        <v>0.27027027027027029</v>
      </c>
      <c r="I18" s="28">
        <f>IF(ISERROR(D18/$D$6),0,100*D18/$D$6)</f>
        <v>0.95745088276971391</v>
      </c>
      <c r="J18" s="28">
        <f>IF(ISERROR(C18/$C$16),0,100*C18/$C$16)</f>
        <v>0.65789473684210531</v>
      </c>
      <c r="K18" s="28">
        <f>IF(ISERROR(D18/$D$16),0,100*D18/$D$16)</f>
        <v>2.5204153644520613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131</v>
      </c>
      <c r="D19" s="13">
        <v>729.8</v>
      </c>
      <c r="E19" s="28">
        <f>IF(ISERROR(D19/C19),,D19/C19)</f>
        <v>5.570992366412213</v>
      </c>
      <c r="F19" s="28">
        <f>IF(ISERROR(C19/$B$3),0,C19/$B$3)</f>
        <v>10.916666666666666</v>
      </c>
      <c r="G19" s="28">
        <f>IF(ISERROR(D19/$B$3),0,D19/$B$3)</f>
        <v>60.816666666666663</v>
      </c>
      <c r="H19" s="28">
        <f>IF(ISERROR(C19/$C$6),0,100*C19/$C$6)</f>
        <v>35.405405405405403</v>
      </c>
      <c r="I19" s="28">
        <f>IF(ISERROR(D19/$D$6),0,100*D19/$D$6)</f>
        <v>27.949906169813488</v>
      </c>
      <c r="J19" s="28">
        <f>IF(ISERROR(C19/$C$16),0,100*C19/$C$16)</f>
        <v>86.184210526315795</v>
      </c>
      <c r="K19" s="28">
        <f>IF(ISERROR(D19/$D$16),0,100*D19/$D$16)</f>
        <v>73.575965319084574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95</v>
      </c>
      <c r="D20" s="13">
        <v>356.9</v>
      </c>
      <c r="E20" s="28">
        <f>IF(ISERROR(D20/C20),,D20/C20)</f>
        <v>3.7568421052631575</v>
      </c>
      <c r="F20" s="28">
        <f>IF(ISERROR(C20/$B$3),0,C20/$B$3)</f>
        <v>7.916666666666667</v>
      </c>
      <c r="G20" s="28">
        <f>IF(ISERROR(D20/$B$3),0,D20/$B$3)</f>
        <v>29.741666666666664</v>
      </c>
      <c r="H20" s="28">
        <f>IF(ISERROR(C20/$C$6),0,100*C20/$C$6)</f>
        <v>25.675675675675677</v>
      </c>
      <c r="I20" s="28">
        <f>IF(ISERROR(D20/$D$6),0,100*D20/$D$6)</f>
        <v>13.668568802420436</v>
      </c>
      <c r="J20" s="28">
        <f>IF(ISERROR(C20/$C$16),0,100*C20/$C$16)</f>
        <v>62.5</v>
      </c>
      <c r="K20" s="28">
        <f>IF(ISERROR(D20/$D$16),0,100*D20/$D$16)</f>
        <v>35.981449742917633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0</v>
      </c>
      <c r="D21" s="13">
        <v>0</v>
      </c>
      <c r="E21" s="28">
        <f>IF(ISERROR(D21/C21),,D21/C21)</f>
        <v>0</v>
      </c>
      <c r="F21" s="28">
        <f>IF(ISERROR(C21/$B$3),0,C21/$B$3)</f>
        <v>0</v>
      </c>
      <c r="G21" s="28">
        <f>IF(ISERROR(D21/$B$3),0,D21/$B$3)</f>
        <v>0</v>
      </c>
      <c r="H21" s="28">
        <f>IF(ISERROR(C21/$C$6),0,100*C21/$C$6)</f>
        <v>0</v>
      </c>
      <c r="I21" s="28">
        <f>IF(ISERROR(D21/$D$6),0,100*D21/$D$6)</f>
        <v>0</v>
      </c>
      <c r="J21" s="28">
        <f>IF(ISERROR(C21/$C$16),0,100*C21/$C$16)</f>
        <v>0</v>
      </c>
      <c r="K21" s="28">
        <f>IF(ISERROR(D21/$D$16),0,100*D21/$D$16)</f>
        <v>0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3</v>
      </c>
      <c r="D22" s="13">
        <v>11.5</v>
      </c>
      <c r="E22" s="28">
        <f>IF(ISERROR(D22/C22),,D22/C22)</f>
        <v>3.8333333333333335</v>
      </c>
      <c r="F22" s="28">
        <f>IF(ISERROR(C22/$B$3),0,C22/$B$3)</f>
        <v>0.25</v>
      </c>
      <c r="G22" s="28">
        <f>IF(ISERROR(D22/$B$3),0,D22/$B$3)</f>
        <v>0.95833333333333337</v>
      </c>
      <c r="H22" s="28">
        <f>IF(ISERROR(C22/$C$6),0,100*C22/$C$6)</f>
        <v>0.81081081081081086</v>
      </c>
      <c r="I22" s="28">
        <f>IF(ISERROR(D22/$D$6),0,100*D22/$D$6)</f>
        <v>0.44042740607406844</v>
      </c>
      <c r="J22" s="28">
        <f>IF(ISERROR(C22/$C$16),0,100*C22/$C$16)</f>
        <v>1.9736842105263157</v>
      </c>
      <c r="K22" s="28">
        <f>IF(ISERROR(D22/$D$16),0,100*D22/$D$16)</f>
        <v>1.1593910676479482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5</v>
      </c>
      <c r="D23" s="16">
        <v>346.9</v>
      </c>
      <c r="E23" s="42">
        <f>IF(ISERROR(D23/C23),,D23/C23)</f>
        <v>69.38</v>
      </c>
      <c r="F23" s="42">
        <f>IF(ISERROR(C23/$B$3),0,C23/$B$3)</f>
        <v>0.41666666666666669</v>
      </c>
      <c r="G23" s="42">
        <f>IF(ISERROR(D23/$B$3),0,D23/$B$3)</f>
        <v>28.908333333333331</v>
      </c>
      <c r="H23" s="42">
        <f>IF(ISERROR(C23/$C$6),0,100*C23/$C$6)</f>
        <v>1.3513513513513513</v>
      </c>
      <c r="I23" s="42">
        <f>IF(ISERROR(D23/$D$6),0,100*D23/$D$6)</f>
        <v>13.28558844931255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5</v>
      </c>
      <c r="D24" s="13">
        <v>346.9</v>
      </c>
      <c r="E24" s="28">
        <f>IF(ISERROR(D24/C24),,D24/C24)</f>
        <v>69.38</v>
      </c>
      <c r="F24" s="28">
        <f>IF(ISERROR(C24/$B$3),0,C24/$B$3)</f>
        <v>0.41666666666666669</v>
      </c>
      <c r="G24" s="28">
        <f>IF(ISERROR(D24/$B$3),0,D24/$B$3)</f>
        <v>28.908333333333331</v>
      </c>
      <c r="H24" s="28">
        <f>IF(ISERROR(C24/$C$6),0,100*C24/$C$6)</f>
        <v>1.3513513513513513</v>
      </c>
      <c r="I24" s="28">
        <f>IF(ISERROR(D24/$D$6),0,100*D24/$D$6)</f>
        <v>13.28558844931255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192</v>
      </c>
      <c r="D28" s="16">
        <v>1033.1999999999998</v>
      </c>
      <c r="E28" s="42">
        <f>IF(ISERROR(D28/C28),,D28/C28)</f>
        <v>5.3812499999999988</v>
      </c>
      <c r="F28" s="42">
        <f>IF(ISERROR(C28/$B$3),0,C28/$B$3)</f>
        <v>16</v>
      </c>
      <c r="G28" s="42">
        <f>IF(ISERROR(D28/$B$3),0,D28/$B$3)</f>
        <v>86.09999999999998</v>
      </c>
      <c r="H28" s="42">
        <f>IF(ISERROR(C28/$C$6),0,100*C28/$C$6)</f>
        <v>51.891891891891895</v>
      </c>
      <c r="I28" s="42">
        <f>IF(ISERROR(D28/$D$6),0,100*D28/$D$6)</f>
        <v>39.569530083106734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2</v>
      </c>
      <c r="D29" s="13">
        <v>2.5</v>
      </c>
      <c r="E29" s="28">
        <f>IF(ISERROR(D29/C29),,D29/C29)</f>
        <v>1.25</v>
      </c>
      <c r="F29" s="28">
        <f>IF(ISERROR(C29/$B$3),0,C29/$B$3)</f>
        <v>0.16666666666666666</v>
      </c>
      <c r="G29" s="28">
        <f>IF(ISERROR(D29/$B$3),0,D29/$B$3)</f>
        <v>0.20833333333333334</v>
      </c>
      <c r="H29" s="28">
        <f>IF(ISERROR(C29/$C$6),0,100*C29/$C$6)</f>
        <v>0.54054054054054057</v>
      </c>
      <c r="I29" s="28">
        <f>IF(ISERROR(D29/$D$6),0,100*D29/$D$6)</f>
        <v>9.5745088276971396E-2</v>
      </c>
      <c r="J29" s="28">
        <f>IF(ISERROR(C29/$C$28),0,100*C29/$C$28)</f>
        <v>1.0416666666666667</v>
      </c>
      <c r="K29" s="28">
        <f>IF(ISERROR(D29/$D$28),0,100*D29/$D$28)</f>
        <v>0.24196670538133958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16</v>
      </c>
      <c r="E30" s="28">
        <f>IF(ISERROR(D30/C30),,D30/C30)</f>
        <v>16</v>
      </c>
      <c r="F30" s="28">
        <f>IF(ISERROR(C30/$B$3),0,C30/$B$3)</f>
        <v>8.3333333333333329E-2</v>
      </c>
      <c r="G30" s="28">
        <f>IF(ISERROR(D30/$B$3),0,D30/$B$3)</f>
        <v>1.3333333333333333</v>
      </c>
      <c r="H30" s="28">
        <f>IF(ISERROR(C30/$C$6),0,100*C30/$C$6)</f>
        <v>0.27027027027027029</v>
      </c>
      <c r="I30" s="28">
        <f>IF(ISERROR(D30/$D$6),0,100*D30/$D$6)</f>
        <v>0.61276856497261689</v>
      </c>
      <c r="J30" s="28">
        <f>IF(ISERROR(C30/$C$28),0,100*C30/$C$28)</f>
        <v>0.52083333333333337</v>
      </c>
      <c r="K30" s="28">
        <f>IF(ISERROR(D30/$D$28),0,100*D30/$D$28)</f>
        <v>1.5485869144405733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72</v>
      </c>
      <c r="D32" s="13">
        <v>295.39999999999998</v>
      </c>
      <c r="E32" s="28">
        <f>IF(ISERROR(D32/C32),,D32/C32)</f>
        <v>4.1027777777777779</v>
      </c>
      <c r="F32" s="28">
        <f>IF(ISERROR(C32/$B$3),0,C32/$B$3)</f>
        <v>6</v>
      </c>
      <c r="G32" s="28">
        <f>IF(ISERROR(D32/$B$3),0,D32/$B$3)</f>
        <v>24.616666666666664</v>
      </c>
      <c r="H32" s="28">
        <f>IF(ISERROR(C32/$C$6),0,100*C32/$C$6)</f>
        <v>19.45945945945946</v>
      </c>
      <c r="I32" s="28">
        <f>IF(ISERROR(D32/$D$6),0,100*D32/$D$6)</f>
        <v>11.313239630806939</v>
      </c>
      <c r="J32" s="28">
        <f>IF(ISERROR(C32/$C$28),0,100*C32/$C$28)</f>
        <v>37.5</v>
      </c>
      <c r="K32" s="28">
        <f>IF(ISERROR(D32/$D$28),0,100*D32/$D$28)</f>
        <v>28.590785907859079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30</v>
      </c>
      <c r="D33" s="13">
        <v>125.19999999999999</v>
      </c>
      <c r="E33" s="28">
        <f>IF(ISERROR(D33/C33),,D33/C33)</f>
        <v>4.1733333333333329</v>
      </c>
      <c r="F33" s="28">
        <f>IF(ISERROR(C33/$B$3),0,C33/$B$3)</f>
        <v>2.5</v>
      </c>
      <c r="G33" s="28">
        <f>IF(ISERROR(D33/$B$3),0,D33/$B$3)</f>
        <v>10.433333333333332</v>
      </c>
      <c r="H33" s="28">
        <f>IF(ISERROR(C33/$C$6),0,100*C33/$C$6)</f>
        <v>8.1081081081081088</v>
      </c>
      <c r="I33" s="28">
        <f>IF(ISERROR(D33/$D$6),0,100*D33/$D$6)</f>
        <v>4.7949140209107268</v>
      </c>
      <c r="J33" s="28">
        <f>IF(ISERROR(C33/$C$28),0,100*C33/$C$28)</f>
        <v>15.625</v>
      </c>
      <c r="K33" s="28">
        <f>IF(ISERROR(D33/$D$28),0,100*D33/$D$28)</f>
        <v>12.117692605497483</v>
      </c>
    </row>
    <row r="34" spans="1:15" x14ac:dyDescent="0.2">
      <c r="A34" s="6" t="s">
        <v>61</v>
      </c>
      <c r="B34" s="48">
        <v>223</v>
      </c>
      <c r="C34" s="38">
        <v>14</v>
      </c>
      <c r="D34" s="13">
        <v>98.8</v>
      </c>
      <c r="E34" s="28">
        <f>IF(ISERROR(D34/C34),,D34/C34)</f>
        <v>7.0571428571428569</v>
      </c>
      <c r="F34" s="28">
        <f>IF(ISERROR(C34/$B$3),0,C34/$B$3)</f>
        <v>1.1666666666666667</v>
      </c>
      <c r="G34" s="28">
        <f>IF(ISERROR(D34/$B$3),0,D34/$B$3)</f>
        <v>8.2333333333333325</v>
      </c>
      <c r="H34" s="28">
        <f>IF(ISERROR(C34/$C$6),0,100*C34/$C$6)</f>
        <v>3.7837837837837838</v>
      </c>
      <c r="I34" s="28">
        <f>IF(ISERROR(D34/$D$6),0,100*D34/$D$6)</f>
        <v>3.7838458887059097</v>
      </c>
      <c r="J34" s="28">
        <f>IF(ISERROR(C34/$C$28),0,100*C34/$C$28)</f>
        <v>7.291666666666667</v>
      </c>
      <c r="K34" s="28">
        <f>IF(ISERROR(D34/$D$28),0,100*D34/$D$28)</f>
        <v>9.5625241966705392</v>
      </c>
    </row>
    <row r="35" spans="1:15" x14ac:dyDescent="0.2">
      <c r="A35" s="6" t="s">
        <v>62</v>
      </c>
      <c r="B35" s="48">
        <v>224</v>
      </c>
      <c r="C35" s="38">
        <v>4</v>
      </c>
      <c r="D35" s="13">
        <v>10.7</v>
      </c>
      <c r="E35" s="28">
        <f>IF(ISERROR(D35/C35),,D35/C35)</f>
        <v>2.6749999999999998</v>
      </c>
      <c r="F35" s="28">
        <f>IF(ISERROR(C35/$B$3),0,C35/$B$3)</f>
        <v>0.33333333333333331</v>
      </c>
      <c r="G35" s="28">
        <f>IF(ISERROR(D35/$B$3),0,D35/$B$3)</f>
        <v>0.89166666666666661</v>
      </c>
      <c r="H35" s="28">
        <f>IF(ISERROR(C35/$C$6),0,100*C35/$C$6)</f>
        <v>1.0810810810810811</v>
      </c>
      <c r="I35" s="28">
        <f>IF(ISERROR(D35/$D$6),0,100*D35/$D$6)</f>
        <v>0.40978897782543755</v>
      </c>
      <c r="J35" s="28">
        <f>IF(ISERROR(C35/$C$28),0,100*C35/$C$28)</f>
        <v>2.0833333333333335</v>
      </c>
      <c r="K35" s="28">
        <f>IF(ISERROR(D35/$D$28),0,100*D35/$D$28)</f>
        <v>1.0356174990321334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2</v>
      </c>
      <c r="D37" s="13">
        <v>8.6</v>
      </c>
      <c r="E37" s="28">
        <f>IF(ISERROR(D37/C37),,D37/C37)</f>
        <v>4.3</v>
      </c>
      <c r="F37" s="28">
        <f>IF(ISERROR(C37/$B$3),0,C37/$B$3)</f>
        <v>0.16666666666666666</v>
      </c>
      <c r="G37" s="28">
        <f>IF(ISERROR(D37/$B$3),0,D37/$B$3)</f>
        <v>0.71666666666666667</v>
      </c>
      <c r="H37" s="28">
        <f>IF(ISERROR(C37/$C$6),0,100*C37/$C$6)</f>
        <v>0.54054054054054057</v>
      </c>
      <c r="I37" s="28">
        <f>IF(ISERROR(D37/$D$6),0,100*D37/$D$6)</f>
        <v>0.3293631036727816</v>
      </c>
      <c r="J37" s="28">
        <f>IF(ISERROR(C37/$C$28),0,100*C37/$C$28)</f>
        <v>1.0416666666666667</v>
      </c>
      <c r="K37" s="28">
        <f>IF(ISERROR(D37/$D$28),0,100*D37/$D$28)</f>
        <v>0.83236546651180809</v>
      </c>
    </row>
    <row r="38" spans="1:15" x14ac:dyDescent="0.2">
      <c r="A38" s="49" t="s">
        <v>65</v>
      </c>
      <c r="B38" s="48">
        <v>250</v>
      </c>
      <c r="C38" s="38">
        <v>67</v>
      </c>
      <c r="D38" s="13">
        <v>476</v>
      </c>
      <c r="E38" s="28">
        <f>IF(ISERROR(D38/C38),,D38/C38)</f>
        <v>7.1044776119402986</v>
      </c>
      <c r="F38" s="28">
        <f>IF(ISERROR(C38/$B$3),0,C38/$B$3)</f>
        <v>5.583333333333333</v>
      </c>
      <c r="G38" s="28">
        <f>IF(ISERROR(D38/$B$3),0,D38/$B$3)</f>
        <v>39.666666666666664</v>
      </c>
      <c r="H38" s="28">
        <f>IF(ISERROR(C38/$C$6),0,100*C38/$C$6)</f>
        <v>18.108108108108109</v>
      </c>
      <c r="I38" s="28">
        <f>IF(ISERROR(D38/$D$6),0,100*D38/$D$6)</f>
        <v>18.229864807935353</v>
      </c>
      <c r="J38" s="28">
        <f>IF(ISERROR(C38/$C$28),0,100*C38/$C$28)</f>
        <v>34.895833333333336</v>
      </c>
      <c r="K38" s="28">
        <f>IF(ISERROR(D38/$D$28),0,100*D38/$D$28)</f>
        <v>46.070460704607051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192</v>
      </c>
      <c r="D40" s="16">
        <v>1033.1999999999998</v>
      </c>
      <c r="E40" s="42">
        <f>IF(ISERROR(D40/C40),,D40/C40)</f>
        <v>5.3812499999999988</v>
      </c>
      <c r="F40" s="42">
        <f>IF(ISERROR(C40/$B$3),0,C40/$B$3)</f>
        <v>16</v>
      </c>
      <c r="G40" s="42">
        <f>IF(ISERROR(D40/$B$3),0,D40/$B$3)</f>
        <v>86.09999999999998</v>
      </c>
      <c r="H40" s="42">
        <f>IF(ISERROR(C40/$C$6),0,100*C40/$C$6)</f>
        <v>51.891891891891895</v>
      </c>
      <c r="I40" s="42">
        <f>IF(ISERROR(D40/$D$6),0,100*D40/$D$6)</f>
        <v>39.569530083106734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10</v>
      </c>
      <c r="D41" s="13">
        <v>33.700000000000003</v>
      </c>
      <c r="E41" s="28">
        <f>IF(ISERROR(D41/C41),,D41/C41)</f>
        <v>3.37</v>
      </c>
      <c r="F41" s="28">
        <f>IF(ISERROR(C41/$B$3),0,C41/$B$3)</f>
        <v>0.83333333333333337</v>
      </c>
      <c r="G41" s="28">
        <f>IF(ISERROR(D41/$B$3),0,D41/$B$3)</f>
        <v>2.8083333333333336</v>
      </c>
      <c r="H41" s="28">
        <f>IF(ISERROR(C41/$C$6),0,100*C41/$C$6)</f>
        <v>2.7027027027027026</v>
      </c>
      <c r="I41" s="28">
        <f>IF(ISERROR(D41/$D$6),0,100*D41/$D$6)</f>
        <v>1.2906437899735745</v>
      </c>
      <c r="J41" s="28">
        <f>IF(ISERROR(C41/$C$40),0,100*C41/$C$40)</f>
        <v>5.208333333333333</v>
      </c>
      <c r="K41" s="28">
        <f>IF(ISERROR(D41/$D$40),0,100*D41/$D$40)</f>
        <v>3.2617111885404579</v>
      </c>
    </row>
    <row r="42" spans="1:15" x14ac:dyDescent="0.2">
      <c r="A42" s="6" t="s">
        <v>68</v>
      </c>
      <c r="B42" s="5">
        <v>320</v>
      </c>
      <c r="C42" s="38">
        <v>31</v>
      </c>
      <c r="D42" s="13">
        <v>169.9</v>
      </c>
      <c r="E42" s="28">
        <f>IF(ISERROR(D42/C42),,D42/C42)</f>
        <v>5.4806451612903224</v>
      </c>
      <c r="F42" s="28">
        <f>IF(ISERROR(C42/$B$3),0,C42/$B$3)</f>
        <v>2.5833333333333335</v>
      </c>
      <c r="G42" s="28">
        <f>IF(ISERROR(D42/$B$3),0,D42/$B$3)</f>
        <v>14.158333333333333</v>
      </c>
      <c r="H42" s="28">
        <f>IF(ISERROR(C42/$C$6),0,100*C42/$C$6)</f>
        <v>8.378378378378379</v>
      </c>
      <c r="I42" s="28">
        <f>IF(ISERROR(D42/$D$6),0,100*D42/$D$6)</f>
        <v>6.5068361993029757</v>
      </c>
      <c r="J42" s="28">
        <f>IF(ISERROR(C42/$C$40),0,100*C42/$C$40)</f>
        <v>16.145833333333332</v>
      </c>
      <c r="K42" s="28">
        <f>IF(ISERROR(D42/$D$40),0,100*D42/$D$40)</f>
        <v>16.444057297715837</v>
      </c>
    </row>
    <row r="43" spans="1:15" x14ac:dyDescent="0.2">
      <c r="A43" s="6" t="s">
        <v>69</v>
      </c>
      <c r="B43" s="5">
        <v>330</v>
      </c>
      <c r="C43" s="38">
        <v>16</v>
      </c>
      <c r="D43" s="13">
        <v>101.7</v>
      </c>
      <c r="E43" s="28">
        <f>IF(ISERROR(D43/C43),,D43/C43)</f>
        <v>6.3562500000000002</v>
      </c>
      <c r="F43" s="28">
        <f>IF(ISERROR(C43/$B$3),0,C43/$B$3)</f>
        <v>1.3333333333333333</v>
      </c>
      <c r="G43" s="28">
        <f>IF(ISERROR(D43/$B$3),0,D43/$B$3)</f>
        <v>8.4749999999999996</v>
      </c>
      <c r="H43" s="28">
        <f>IF(ISERROR(C43/$C$6),0,100*C43/$C$6)</f>
        <v>4.3243243243243246</v>
      </c>
      <c r="I43" s="28">
        <f>IF(ISERROR(D43/$D$6),0,100*D43/$D$6)</f>
        <v>3.8949101911071962</v>
      </c>
      <c r="J43" s="28">
        <f>IF(ISERROR(C43/$C$40),0,100*C43/$C$40)</f>
        <v>8.3333333333333339</v>
      </c>
      <c r="K43" s="28">
        <f>IF(ISERROR(D43/$D$40),0,100*D43/$D$40)</f>
        <v>9.8432055749128935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6</v>
      </c>
      <c r="D44" s="13">
        <v>14.5</v>
      </c>
      <c r="E44" s="28">
        <f>IF(ISERROR(D44/C44),,D44/C44)</f>
        <v>2.4166666666666665</v>
      </c>
      <c r="F44" s="28">
        <f>IF(ISERROR(C44/$B$3),0,C44/$B$3)</f>
        <v>0.5</v>
      </c>
      <c r="G44" s="28">
        <f>IF(ISERROR(D44/$B$3),0,D44/$B$3)</f>
        <v>1.2083333333333333</v>
      </c>
      <c r="H44" s="28">
        <f>IF(ISERROR(C44/$C$6),0,100*C44/$C$6)</f>
        <v>1.6216216216216217</v>
      </c>
      <c r="I44" s="28">
        <f>IF(ISERROR(D44/$D$6),0,100*D44/$D$6)</f>
        <v>0.55532151200643409</v>
      </c>
      <c r="J44" s="28">
        <f>IF(ISERROR(C44/$C$40),0,100*C44/$C$40)</f>
        <v>3.125</v>
      </c>
      <c r="K44" s="28">
        <f>IF(ISERROR(D44/$D$40),0,100*D44/$D$40)</f>
        <v>1.4034068912117694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15</v>
      </c>
      <c r="D45" s="13">
        <v>46.2</v>
      </c>
      <c r="E45" s="28">
        <f>IF(ISERROR(D45/C45),,D45/C45)</f>
        <v>3.08</v>
      </c>
      <c r="F45" s="28">
        <f>IF(ISERROR(C45/$B$3),0,C45/$B$3)</f>
        <v>1.25</v>
      </c>
      <c r="G45" s="28">
        <f>IF(ISERROR(D45/$B$3),0,D45/$B$3)</f>
        <v>3.85</v>
      </c>
      <c r="H45" s="28">
        <f>IF(ISERROR(C45/$C$6),0,100*C45/$C$6)</f>
        <v>4.0540540540540544</v>
      </c>
      <c r="I45" s="28">
        <f>IF(ISERROR(D45/$D$6),0,100*D45/$D$6)</f>
        <v>1.7693692313584313</v>
      </c>
      <c r="J45" s="28">
        <f>IF(ISERROR(C45/$C$40),0,100*C45/$C$40)</f>
        <v>7.8125</v>
      </c>
      <c r="K45" s="28">
        <f>IF(ISERROR(D45/$D$40),0,100*D45/$D$40)</f>
        <v>4.4715447154471555</v>
      </c>
    </row>
    <row r="46" spans="1:15" x14ac:dyDescent="0.2">
      <c r="A46" s="6" t="s">
        <v>72</v>
      </c>
      <c r="B46" s="5">
        <v>360</v>
      </c>
      <c r="C46" s="38">
        <v>5</v>
      </c>
      <c r="D46" s="13">
        <v>29.2</v>
      </c>
      <c r="E46" s="28">
        <f>IF(ISERROR(D46/C46),,D46/C46)</f>
        <v>5.84</v>
      </c>
      <c r="F46" s="28">
        <f>IF(ISERROR(C46/$B$3),0,C46/$B$3)</f>
        <v>0.41666666666666669</v>
      </c>
      <c r="G46" s="28">
        <f>IF(ISERROR(D46/$B$3),0,D46/$B$3)</f>
        <v>2.4333333333333331</v>
      </c>
      <c r="H46" s="28">
        <f>IF(ISERROR(C46/$C$6),0,100*C46/$C$6)</f>
        <v>1.3513513513513513</v>
      </c>
      <c r="I46" s="28">
        <f>IF(ISERROR(D46/$D$6),0,100*D46/$D$6)</f>
        <v>1.1183026310750259</v>
      </c>
      <c r="J46" s="28">
        <f>IF(ISERROR(C46/$C$40),0,100*C46/$C$40)</f>
        <v>2.6041666666666665</v>
      </c>
      <c r="K46" s="28">
        <f>IF(ISERROR(D46/$D$40),0,100*D46/$D$40)</f>
        <v>2.8261711188540461</v>
      </c>
    </row>
    <row r="47" spans="1:15" x14ac:dyDescent="0.2">
      <c r="A47" s="6" t="s">
        <v>73</v>
      </c>
      <c r="B47" s="5">
        <v>370</v>
      </c>
      <c r="C47" s="38">
        <v>76</v>
      </c>
      <c r="D47" s="13">
        <v>535.50000000000011</v>
      </c>
      <c r="E47" s="28">
        <f>IF(ISERROR(D47/C47),,D47/C47)</f>
        <v>7.0460526315789487</v>
      </c>
      <c r="F47" s="28">
        <f>IF(ISERROR(C47/$B$3),0,C47/$B$3)</f>
        <v>6.333333333333333</v>
      </c>
      <c r="G47" s="28">
        <f>IF(ISERROR(D47/$B$3),0,D47/$B$3)</f>
        <v>44.625000000000007</v>
      </c>
      <c r="H47" s="28">
        <f>IF(ISERROR(C47/$C$6),0,100*C47/$C$6)</f>
        <v>20.54054054054054</v>
      </c>
      <c r="I47" s="28">
        <f>IF(ISERROR(D47/$D$6),0,100*D47/$D$6)</f>
        <v>20.508597908927278</v>
      </c>
      <c r="J47" s="28">
        <f>IF(ISERROR(C47/$C$40),0,100*C47/$C$40)</f>
        <v>39.583333333333336</v>
      </c>
      <c r="K47" s="28">
        <f>IF(ISERROR(D47/$D$40),0,100*D47/$D$40)</f>
        <v>51.829268292682947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44</v>
      </c>
      <c r="D48" s="13">
        <v>332.50000000000006</v>
      </c>
      <c r="E48" s="28">
        <f>IF(ISERROR(D48/C48),,D48/C48)</f>
        <v>7.5568181818181834</v>
      </c>
      <c r="F48" s="28">
        <f>IF(ISERROR(C48/$B$3),0,C48/$B$3)</f>
        <v>3.6666666666666665</v>
      </c>
      <c r="G48" s="28">
        <f>IF(ISERROR(D48/$B$3),0,D48/$B$3)</f>
        <v>27.708333333333339</v>
      </c>
      <c r="H48" s="28">
        <f>IF(ISERROR(C48/$C$6),0,100*C48/$C$6)</f>
        <v>11.891891891891891</v>
      </c>
      <c r="I48" s="28">
        <f>IF(ISERROR(D48/$D$6),0,100*D48/$D$6)</f>
        <v>12.734096740837199</v>
      </c>
      <c r="J48" s="28">
        <f>IF(ISERROR(C48/$C$40),0,100*C48/$C$40)</f>
        <v>22.916666666666668</v>
      </c>
      <c r="K48" s="28">
        <f>IF(ISERROR(D48/$D$40),0,100*D48/$D$40)</f>
        <v>32.181571815718172</v>
      </c>
    </row>
    <row r="49" spans="1:14" x14ac:dyDescent="0.2">
      <c r="A49" s="6" t="s">
        <v>75</v>
      </c>
      <c r="B49" s="5">
        <v>372</v>
      </c>
      <c r="C49" s="38">
        <v>6</v>
      </c>
      <c r="D49" s="13">
        <v>50.7</v>
      </c>
      <c r="E49" s="28">
        <f>IF(ISERROR(D49/C49),,D49/C49)</f>
        <v>8.4500000000000011</v>
      </c>
      <c r="F49" s="28">
        <f>IF(ISERROR(C49/$B$3),0,C49/$B$3)</f>
        <v>0.5</v>
      </c>
      <c r="G49" s="28">
        <f>IF(ISERROR(D49/$B$3),0,D49/$B$3)</f>
        <v>4.2250000000000005</v>
      </c>
      <c r="H49" s="28">
        <f>IF(ISERROR(C49/$C$6),0,100*C49/$C$6)</f>
        <v>1.6216216216216217</v>
      </c>
      <c r="I49" s="28">
        <f>IF(ISERROR(D49/$D$6),0,100*D49/$D$6)</f>
        <v>1.9417103902569799</v>
      </c>
      <c r="J49" s="28">
        <f>IF(ISERROR(C49/$C$40),0,100*C49/$C$40)</f>
        <v>3.125</v>
      </c>
      <c r="K49" s="28">
        <f>IF(ISERROR(D49/$D$40),0,100*D49/$D$40)</f>
        <v>4.9070847851335664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33</v>
      </c>
      <c r="D51" s="13">
        <v>102.5</v>
      </c>
      <c r="E51" s="28">
        <f>IF(ISERROR(D51/C51),,D51/C51)</f>
        <v>3.106060606060606</v>
      </c>
      <c r="F51" s="28">
        <f>IF(ISERROR(C51/$B$3),0,C51/$B$3)</f>
        <v>2.75</v>
      </c>
      <c r="G51" s="28">
        <f>IF(ISERROR(D51/$B$3),0,D51/$B$3)</f>
        <v>8.5416666666666661</v>
      </c>
      <c r="H51" s="28">
        <f>IF(ISERROR(C51/$C$6),0,100*C51/$C$6)</f>
        <v>8.9189189189189193</v>
      </c>
      <c r="I51" s="28">
        <f>IF(ISERROR(D51/$D$6),0,100*D51/$D$6)</f>
        <v>3.9255486193558271</v>
      </c>
      <c r="J51" s="28">
        <f>IF(ISERROR(C51/$C$40),0,100*C51/$C$40)</f>
        <v>17.1875</v>
      </c>
      <c r="K51" s="28">
        <f>IF(ISERROR(D51/$D$40),0,100*D51/$D$40)</f>
        <v>9.9206349206349227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1148.6000000000001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30</v>
      </c>
      <c r="D59" s="20">
        <v>27</v>
      </c>
      <c r="E59" s="16">
        <f>(C59+D59)/2</f>
        <v>28.5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19</v>
      </c>
      <c r="D60" s="17">
        <v>16</v>
      </c>
      <c r="E60" s="16">
        <f>(C60+D60)/2</f>
        <v>17.5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10</v>
      </c>
      <c r="D62" s="14">
        <v>9</v>
      </c>
      <c r="E62" s="13">
        <f>(C62+D62)/2</f>
        <v>9.5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0</v>
      </c>
      <c r="D65" s="14">
        <v>0</v>
      </c>
      <c r="E65" s="13">
        <f>(C65+D65)/2</f>
        <v>0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6</v>
      </c>
      <c r="D66" s="14">
        <v>4</v>
      </c>
      <c r="E66" s="13">
        <f>(C66+D66)/2</f>
        <v>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11</v>
      </c>
      <c r="D68" s="17">
        <v>11</v>
      </c>
      <c r="E68" s="16">
        <f>(C68+D68)/2</f>
        <v>11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7</v>
      </c>
      <c r="D70" s="14">
        <v>8</v>
      </c>
      <c r="E70" s="13">
        <f>(C70+D70)/2</f>
        <v>7.5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</v>
      </c>
      <c r="D74" s="14">
        <v>0</v>
      </c>
      <c r="E74" s="13">
        <f>(C74+D74)/2</f>
        <v>1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20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0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20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F2" sqref="F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135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119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2750</v>
      </c>
      <c r="D6" s="59">
        <v>40814.700000000004</v>
      </c>
      <c r="E6" s="42">
        <f>IF(ISERROR(D6/C6),,D6/C6)</f>
        <v>14.841709090909092</v>
      </c>
      <c r="F6" s="42">
        <f>IF(ISERROR(C6/$B$3),0,C6/$B$3)</f>
        <v>23.109243697478991</v>
      </c>
      <c r="G6" s="42">
        <f>IF(ISERROR(D6/$B$3),0,D6/$B$3)</f>
        <v>342.9806722689076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1050</v>
      </c>
      <c r="D7" s="16">
        <v>15811.899999999994</v>
      </c>
      <c r="E7" s="42">
        <f>IF(ISERROR(D7/C7),,D7/C7)</f>
        <v>15.058952380952375</v>
      </c>
      <c r="F7" s="42">
        <f>IF(ISERROR(C7/$B$3),0,C7/$B$3)</f>
        <v>8.8235294117647065</v>
      </c>
      <c r="G7" s="42">
        <f>IF(ISERROR(D7/$B$3),0,D7/$B$3)</f>
        <v>132.87310924369743</v>
      </c>
      <c r="H7" s="42">
        <f>IF(ISERROR(C7/$C$6),0,100*C7/$C$6)</f>
        <v>38.18181818181818</v>
      </c>
      <c r="I7" s="42">
        <f>IF(ISERROR(D7/$D$6),0,100*D7/$D$6)</f>
        <v>38.740698816847839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788</v>
      </c>
      <c r="D8" s="13">
        <v>7283.1</v>
      </c>
      <c r="E8" s="28">
        <f>IF(ISERROR(D8/C8),,D8/C8)</f>
        <v>9.2425126903553299</v>
      </c>
      <c r="F8" s="28">
        <f>IF(ISERROR(C8/$B$3),0,C8/$B$3)</f>
        <v>6.6218487394957979</v>
      </c>
      <c r="G8" s="28">
        <f>IF(ISERROR(D8/$B$3),0,D8/$B$3)</f>
        <v>61.202521008403366</v>
      </c>
      <c r="H8" s="28">
        <f>IF(ISERROR(C8/$C$6),0,100*C8/$C$6)</f>
        <v>28.654545454545456</v>
      </c>
      <c r="I8" s="28">
        <f>IF(ISERROR(D8/$D$6),0,100*D8/$D$6)</f>
        <v>17.844306095597908</v>
      </c>
      <c r="J8" s="28">
        <f>IF(ISERROR(C8/$C$7),0,100*C8/$C$7)</f>
        <v>75.047619047619051</v>
      </c>
      <c r="K8" s="28">
        <f>IF(ISERROR(D8/$D$7),0,100*D8/$D$7)</f>
        <v>46.060878199330901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184</v>
      </c>
      <c r="D9" s="13">
        <v>7316.9999999999982</v>
      </c>
      <c r="E9" s="28">
        <f>IF(ISERROR(D9/C9),,D9/C9)</f>
        <v>39.766304347826079</v>
      </c>
      <c r="F9" s="28">
        <f>IF(ISERROR(C9/$B$3),0,C9/$B$3)</f>
        <v>1.546218487394958</v>
      </c>
      <c r="G9" s="28">
        <f>IF(ISERROR(D9/$B$3),0,D9/$B$3)</f>
        <v>61.487394957983177</v>
      </c>
      <c r="H9" s="28">
        <f>IF(ISERROR(C9/$C$6),0,100*C9/$C$6)</f>
        <v>6.6909090909090905</v>
      </c>
      <c r="I9" s="28">
        <f>IF(ISERROR(D9/$D$6),0,100*D9/$D$6)</f>
        <v>17.92736440547155</v>
      </c>
      <c r="J9" s="28">
        <f>IF(ISERROR(C9/$C$7),0,100*C9/$C$7)</f>
        <v>17.523809523809526</v>
      </c>
      <c r="K9" s="28">
        <f>IF(ISERROR(D9/$D$7),0,100*D9/$D$7)</f>
        <v>46.275273686274261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28</v>
      </c>
      <c r="D10" s="13">
        <v>659</v>
      </c>
      <c r="E10" s="28">
        <f>IF(ISERROR(D10/C10),,D10/C10)</f>
        <v>23.535714285714285</v>
      </c>
      <c r="F10" s="28">
        <f>IF(ISERROR(C10/$B$3),0,C10/$B$3)</f>
        <v>0.23529411764705882</v>
      </c>
      <c r="G10" s="28">
        <f>IF(ISERROR(D10/$B$3),0,D10/$B$3)</f>
        <v>5.53781512605042</v>
      </c>
      <c r="H10" s="28">
        <f>IF(ISERROR(C10/$C$6),0,100*C10/$C$6)</f>
        <v>1.0181818181818181</v>
      </c>
      <c r="I10" s="28">
        <f>IF(ISERROR(D10/$D$6),0,100*D10/$D$6)</f>
        <v>1.6146143423815438</v>
      </c>
      <c r="J10" s="28">
        <f>IF(ISERROR(C10/$C$7),0,100*C10/$C$7)</f>
        <v>2.6666666666666665</v>
      </c>
      <c r="K10" s="28">
        <f>IF(ISERROR(D10/$D$7),0,100*D10/$D$7)</f>
        <v>4.1677470765689151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50</v>
      </c>
      <c r="D11" s="13">
        <v>552.79999999999995</v>
      </c>
      <c r="E11" s="28">
        <f>IF(ISERROR(D11/C11),,D11/C11)</f>
        <v>11.055999999999999</v>
      </c>
      <c r="F11" s="28">
        <f>IF(ISERROR(C11/$B$3),0,C11/$B$3)</f>
        <v>0.42016806722689076</v>
      </c>
      <c r="G11" s="28">
        <f>IF(ISERROR(D11/$B$3),0,D11/$B$3)</f>
        <v>4.6453781512605037</v>
      </c>
      <c r="H11" s="28">
        <f>IF(ISERROR(C11/$C$6),0,100*C11/$C$6)</f>
        <v>1.8181818181818181</v>
      </c>
      <c r="I11" s="28">
        <f>IF(ISERROR(D11/$D$6),0,100*D11/$D$6)</f>
        <v>1.3544139733968394</v>
      </c>
      <c r="J11" s="28">
        <f>IF(ISERROR(C11/$C$7),0,100*C11/$C$7)</f>
        <v>4.7619047619047619</v>
      </c>
      <c r="K11" s="28">
        <f>IF(ISERROR(D11/$D$7),0,100*D11/$D$7)</f>
        <v>3.4961010378259418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19</v>
      </c>
      <c r="D12" s="13">
        <v>224.39999999999998</v>
      </c>
      <c r="E12" s="28">
        <f>IF(ISERROR(D12/C12),,D12/C12)</f>
        <v>11.810526315789472</v>
      </c>
      <c r="F12" s="28">
        <f>IF(ISERROR(C12/$B$3),0,C12/$B$3)</f>
        <v>0.15966386554621848</v>
      </c>
      <c r="G12" s="28">
        <f>IF(ISERROR(D12/$B$3),0,D12/$B$3)</f>
        <v>1.8857142857142855</v>
      </c>
      <c r="H12" s="28">
        <f>IF(ISERROR(C12/$C$6),0,100*C12/$C$6)</f>
        <v>0.69090909090909092</v>
      </c>
      <c r="I12" s="28">
        <f>IF(ISERROR(D12/$D$6),0,100*D12/$D$6)</f>
        <v>0.54980190960609765</v>
      </c>
      <c r="J12" s="28">
        <f>IF(ISERROR(C12/$C$7),0,100*C12/$C$7)</f>
        <v>1.8095238095238095</v>
      </c>
      <c r="K12" s="28">
        <f>IF(ISERROR(D12/$D$7),0,100*D12/$D$7)</f>
        <v>1.4191842852535119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187</v>
      </c>
      <c r="D13" s="16">
        <v>3792.9</v>
      </c>
      <c r="E13" s="42">
        <f>IF(ISERROR(D13/C13),,D13/C13)</f>
        <v>20.282887700534761</v>
      </c>
      <c r="F13" s="42">
        <f>IF(ISERROR(C13/$B$3),0,C13/$B$3)</f>
        <v>1.5714285714285714</v>
      </c>
      <c r="G13" s="42">
        <f>IF(ISERROR(D13/$B$3),0,D13/$B$3)</f>
        <v>31.873109243697481</v>
      </c>
      <c r="H13" s="42">
        <f>IF(ISERROR(C13/$C$6),0,100*C13/$C$6)</f>
        <v>6.8</v>
      </c>
      <c r="I13" s="42">
        <f>IF(ISERROR(D13/$D$6),0,100*D13/$D$6)</f>
        <v>9.2929753250667027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175</v>
      </c>
      <c r="D14" s="13">
        <v>3322.5</v>
      </c>
      <c r="E14" s="28">
        <f>IF(ISERROR(D14/C14),,D14/C14)</f>
        <v>18.985714285714284</v>
      </c>
      <c r="F14" s="28">
        <f>IF(ISERROR(C14/$B$3),0,C14/$B$3)</f>
        <v>1.4705882352941178</v>
      </c>
      <c r="G14" s="28">
        <f>IF(ISERROR(D14/$B$3),0,D14/$B$3)</f>
        <v>27.920168067226889</v>
      </c>
      <c r="H14" s="28">
        <f>IF(ISERROR(C14/$C$6),0,100*C14/$C$6)</f>
        <v>6.3636363636363633</v>
      </c>
      <c r="I14" s="28">
        <f>IF(ISERROR(D14/$D$6),0,100*D14/$D$6)</f>
        <v>8.1404493969084655</v>
      </c>
      <c r="J14" s="28">
        <f>IF(ISERROR(C14/$C$13),0,100*C14/$C$13)</f>
        <v>93.582887700534755</v>
      </c>
      <c r="K14" s="28">
        <f>IF(ISERROR(D14/$D$13),0,100*D14/$D$13)</f>
        <v>87.597880249940673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12</v>
      </c>
      <c r="D15" s="13">
        <v>470.4</v>
      </c>
      <c r="E15" s="28">
        <f>IF(ISERROR(D15/C15),,D15/C15)</f>
        <v>39.199999999999996</v>
      </c>
      <c r="F15" s="28">
        <f>IF(ISERROR(C15/$B$3),0,C15/$B$3)</f>
        <v>0.10084033613445378</v>
      </c>
      <c r="G15" s="28">
        <f>IF(ISERROR(D15/$B$3),0,D15/$B$3)</f>
        <v>3.952941176470588</v>
      </c>
      <c r="H15" s="28">
        <f>IF(ISERROR(C15/$C$6),0,100*C15/$C$6)</f>
        <v>0.43636363636363634</v>
      </c>
      <c r="I15" s="28">
        <f>IF(ISERROR(D15/$D$6),0,100*D15/$D$6)</f>
        <v>1.152525928158237</v>
      </c>
      <c r="J15" s="28">
        <f>IF(ISERROR(C15/$C$13),0,100*C15/$C$13)</f>
        <v>6.4171122994652405</v>
      </c>
      <c r="K15" s="28">
        <f>IF(ISERROR(D15/$D$7),0,100*D15/$D$7)</f>
        <v>2.9749745444886457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1499</v>
      </c>
      <c r="D16" s="16">
        <v>21197.299999999985</v>
      </c>
      <c r="E16" s="42">
        <f>IF(ISERROR(D16/C16),,D16/C16)</f>
        <v>14.140960640426941</v>
      </c>
      <c r="F16" s="42">
        <f>IF(ISERROR(C16/$B$3),0,C16/$B$3)</f>
        <v>12.596638655462185</v>
      </c>
      <c r="G16" s="42">
        <f>IF(ISERROR(D16/$B$3),0,D16/$B$3)</f>
        <v>178.12857142857129</v>
      </c>
      <c r="H16" s="42">
        <f>IF(ISERROR(C16/$C$6),0,100*C16/$C$6)</f>
        <v>54.509090909090908</v>
      </c>
      <c r="I16" s="42">
        <f>IF(ISERROR(D16/$D$6),0,100*D16/$D$6)</f>
        <v>51.935454627866882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365</v>
      </c>
      <c r="D17" s="13">
        <v>8554.9999999999982</v>
      </c>
      <c r="E17" s="28">
        <f>IF(ISERROR(D17/C17),,D17/C17)</f>
        <v>23.438356164383556</v>
      </c>
      <c r="F17" s="28">
        <f>IF(ISERROR(C17/$B$3),0,C17/$B$3)</f>
        <v>3.0672268907563027</v>
      </c>
      <c r="G17" s="28">
        <f>IF(ISERROR(D17/$B$3),0,D17/$B$3)</f>
        <v>71.890756302520998</v>
      </c>
      <c r="H17" s="28">
        <f>IF(ISERROR(C17/$C$6),0,100*C17/$C$6)</f>
        <v>13.272727272727273</v>
      </c>
      <c r="I17" s="28">
        <f>IF(ISERROR(D17/$D$6),0,100*D17/$D$6)</f>
        <v>20.960585279323372</v>
      </c>
      <c r="J17" s="28">
        <f>IF(ISERROR(C17/$C$16),0,100*C17/$C$16)</f>
        <v>24.349566377585056</v>
      </c>
      <c r="K17" s="28">
        <f>IF(ISERROR(D17/$D$16),0,100*D17/$D$16)</f>
        <v>40.358913635227147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14</v>
      </c>
      <c r="D18" s="13">
        <v>197</v>
      </c>
      <c r="E18" s="28">
        <f>IF(ISERROR(D18/C18),,D18/C18)</f>
        <v>14.071428571428571</v>
      </c>
      <c r="F18" s="28">
        <f>IF(ISERROR(C18/$B$3),0,C18/$B$3)</f>
        <v>0.11764705882352941</v>
      </c>
      <c r="G18" s="28">
        <f>IF(ISERROR(D18/$B$3),0,D18/$B$3)</f>
        <v>1.6554621848739495</v>
      </c>
      <c r="H18" s="28">
        <f>IF(ISERROR(C18/$C$6),0,100*C18/$C$6)</f>
        <v>0.50909090909090904</v>
      </c>
      <c r="I18" s="28">
        <f>IF(ISERROR(D18/$D$6),0,100*D18/$D$6)</f>
        <v>0.48266923436898956</v>
      </c>
      <c r="J18" s="28">
        <f>IF(ISERROR(C18/$C$16),0,100*C18/$C$16)</f>
        <v>0.93395597064709801</v>
      </c>
      <c r="K18" s="28">
        <f>IF(ISERROR(D18/$D$16),0,100*D18/$D$16)</f>
        <v>0.92936364536992988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1030</v>
      </c>
      <c r="D19" s="13">
        <v>10743.5</v>
      </c>
      <c r="E19" s="28">
        <f>IF(ISERROR(D19/C19),,D19/C19)</f>
        <v>10.430582524271845</v>
      </c>
      <c r="F19" s="28">
        <f>IF(ISERROR(C19/$B$3),0,C19/$B$3)</f>
        <v>8.655462184873949</v>
      </c>
      <c r="G19" s="28">
        <f>IF(ISERROR(D19/$B$3),0,D19/$B$3)</f>
        <v>90.28151260504201</v>
      </c>
      <c r="H19" s="28">
        <f>IF(ISERROR(C19/$C$6),0,100*C19/$C$6)</f>
        <v>37.454545454545453</v>
      </c>
      <c r="I19" s="28">
        <f>IF(ISERROR(D19/$D$6),0,100*D19/$D$6)</f>
        <v>26.322623956564666</v>
      </c>
      <c r="J19" s="28">
        <f>IF(ISERROR(C19/$C$16),0,100*C19/$C$16)</f>
        <v>68.71247498332221</v>
      </c>
      <c r="K19" s="28">
        <f>IF(ISERROR(D19/$D$16),0,100*D19/$D$16)</f>
        <v>50.683341746354522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669</v>
      </c>
      <c r="D20" s="13">
        <v>3821.4999999999991</v>
      </c>
      <c r="E20" s="28">
        <f>IF(ISERROR(D20/C20),,D20/C20)</f>
        <v>5.7122571001494755</v>
      </c>
      <c r="F20" s="28">
        <f>IF(ISERROR(C20/$B$3),0,C20/$B$3)</f>
        <v>5.6218487394957979</v>
      </c>
      <c r="G20" s="28">
        <f>IF(ISERROR(D20/$B$3),0,D20/$B$3)</f>
        <v>32.113445378151255</v>
      </c>
      <c r="H20" s="28">
        <f>IF(ISERROR(C20/$C$6),0,100*C20/$C$6)</f>
        <v>24.327272727272728</v>
      </c>
      <c r="I20" s="28">
        <f>IF(ISERROR(D20/$D$6),0,100*D20/$D$6)</f>
        <v>9.3630481174674767</v>
      </c>
      <c r="J20" s="28">
        <f>IF(ISERROR(C20/$C$16),0,100*C20/$C$16)</f>
        <v>44.629753168779189</v>
      </c>
      <c r="K20" s="28">
        <f>IF(ISERROR(D20/$D$16),0,100*D20/$D$16)</f>
        <v>18.028239445589776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45</v>
      </c>
      <c r="D21" s="13">
        <v>326.40000000000003</v>
      </c>
      <c r="E21" s="28">
        <f>IF(ISERROR(D21/C21),,D21/C21)</f>
        <v>7.2533333333333339</v>
      </c>
      <c r="F21" s="28">
        <f>IF(ISERROR(C21/$B$3),0,C21/$B$3)</f>
        <v>0.37815126050420167</v>
      </c>
      <c r="G21" s="28">
        <f>IF(ISERROR(D21/$B$3),0,D21/$B$3)</f>
        <v>2.7428571428571433</v>
      </c>
      <c r="H21" s="28">
        <f>IF(ISERROR(C21/$C$6),0,100*C21/$C$6)</f>
        <v>1.6363636363636365</v>
      </c>
      <c r="I21" s="28">
        <f>IF(ISERROR(D21/$D$6),0,100*D21/$D$6)</f>
        <v>0.79971186851796039</v>
      </c>
      <c r="J21" s="28">
        <f>IF(ISERROR(C21/$C$16),0,100*C21/$C$16)</f>
        <v>3.0020013342228151</v>
      </c>
      <c r="K21" s="28">
        <f>IF(ISERROR(D21/$D$16),0,100*D21/$D$16)</f>
        <v>1.5398187505012444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45</v>
      </c>
      <c r="D22" s="13">
        <v>1375.4</v>
      </c>
      <c r="E22" s="28">
        <f>IF(ISERROR(D22/C22),,D22/C22)</f>
        <v>30.564444444444447</v>
      </c>
      <c r="F22" s="28">
        <f>IF(ISERROR(C22/$B$3),0,C22/$B$3)</f>
        <v>0.37815126050420167</v>
      </c>
      <c r="G22" s="28">
        <f>IF(ISERROR(D22/$B$3),0,D22/$B$3)</f>
        <v>11.557983193277312</v>
      </c>
      <c r="H22" s="28">
        <f>IF(ISERROR(C22/$C$6),0,100*C22/$C$6)</f>
        <v>1.6363636363636365</v>
      </c>
      <c r="I22" s="28">
        <f>IF(ISERROR(D22/$D$6),0,100*D22/$D$6)</f>
        <v>3.3698642890919199</v>
      </c>
      <c r="J22" s="28">
        <f>IF(ISERROR(C22/$C$16),0,100*C22/$C$16)</f>
        <v>3.0020013342228151</v>
      </c>
      <c r="K22" s="28">
        <f>IF(ISERROR(D22/$D$16),0,100*D22/$D$16)</f>
        <v>6.4885622225472162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14</v>
      </c>
      <c r="D23" s="16">
        <v>12.600000000000001</v>
      </c>
      <c r="E23" s="42">
        <f>IF(ISERROR(D23/C23),,D23/C23)</f>
        <v>0.90000000000000013</v>
      </c>
      <c r="F23" s="42">
        <f>IF(ISERROR(C23/$B$3),0,C23/$B$3)</f>
        <v>0.11764705882352941</v>
      </c>
      <c r="G23" s="42">
        <f>IF(ISERROR(D23/$B$3),0,D23/$B$3)</f>
        <v>0.10588235294117648</v>
      </c>
      <c r="H23" s="42">
        <f>IF(ISERROR(C23/$C$6),0,100*C23/$C$6)</f>
        <v>0.50909090909090904</v>
      </c>
      <c r="I23" s="42">
        <f>IF(ISERROR(D23/$D$6),0,100*D23/$D$6)</f>
        <v>3.0871230218524212E-2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9</v>
      </c>
      <c r="D24" s="13">
        <v>9</v>
      </c>
      <c r="E24" s="28">
        <f>IF(ISERROR(D24/C24),,D24/C24)</f>
        <v>1</v>
      </c>
      <c r="F24" s="28">
        <f>IF(ISERROR(C24/$B$3),0,C24/$B$3)</f>
        <v>7.5630252100840331E-2</v>
      </c>
      <c r="G24" s="28">
        <f>IF(ISERROR(D24/$B$3),0,D24/$B$3)</f>
        <v>7.5630252100840331E-2</v>
      </c>
      <c r="H24" s="28">
        <f>IF(ISERROR(C24/$C$6),0,100*C24/$C$6)</f>
        <v>0.32727272727272727</v>
      </c>
      <c r="I24" s="28">
        <f>IF(ISERROR(D24/$D$6),0,100*D24/$D$6)</f>
        <v>2.2050878727517289E-2</v>
      </c>
      <c r="J24" s="28">
        <f>IF(ISERROR(C24/$C$23),0,100*C24/$C$23)</f>
        <v>64.285714285714292</v>
      </c>
      <c r="K24" s="28">
        <f>IF(ISERROR(D24/$D$23),0,100*D24/$D$23)</f>
        <v>71.428571428571416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5</v>
      </c>
      <c r="D25" s="13">
        <v>3.5999999999999996</v>
      </c>
      <c r="E25" s="28">
        <f>IF(ISERROR(D25/C25),,D25/C25)</f>
        <v>0.72</v>
      </c>
      <c r="F25" s="28">
        <f>IF(ISERROR(C25/$B$3),0,C25/$B$3)</f>
        <v>4.2016806722689079E-2</v>
      </c>
      <c r="G25" s="28">
        <f>IF(ISERROR(D25/$B$3),0,D25/$B$3)</f>
        <v>3.0252100840336131E-2</v>
      </c>
      <c r="H25" s="28">
        <f>IF(ISERROR(C25/$C$6),0,100*C25/$C$6)</f>
        <v>0.18181818181818182</v>
      </c>
      <c r="I25" s="28">
        <f>IF(ISERROR(D25/$D$6),0,100*D25/$D$6)</f>
        <v>8.8203514910069145E-3</v>
      </c>
      <c r="J25" s="28">
        <f>IF(ISERROR(C25/$C$23),0,100*C25/$C$23)</f>
        <v>35.714285714285715</v>
      </c>
      <c r="K25" s="28">
        <f>IF(ISERROR(D25/$D$23),0,100*D25/$D$23)</f>
        <v>28.571428571428562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40</v>
      </c>
      <c r="D26" s="16">
        <v>1357.1999999999998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1050</v>
      </c>
      <c r="D28" s="16">
        <v>15811.899999999994</v>
      </c>
      <c r="E28" s="42">
        <f>IF(ISERROR(D28/C28),,D28/C28)</f>
        <v>15.058952380952375</v>
      </c>
      <c r="F28" s="42">
        <f>IF(ISERROR(C28/$B$3),0,C28/$B$3)</f>
        <v>8.8235294117647065</v>
      </c>
      <c r="G28" s="42">
        <f>IF(ISERROR(D28/$B$3),0,D28/$B$3)</f>
        <v>132.87310924369743</v>
      </c>
      <c r="H28" s="42">
        <f>IF(ISERROR(C28/$C$6),0,100*C28/$C$6)</f>
        <v>38.18181818181818</v>
      </c>
      <c r="I28" s="42">
        <f>IF(ISERROR(D28/$D$6),0,100*D28/$D$6)</f>
        <v>38.740698816847839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4</v>
      </c>
      <c r="D29" s="13">
        <v>75</v>
      </c>
      <c r="E29" s="28">
        <f>IF(ISERROR(D29/C29),,D29/C29)</f>
        <v>18.75</v>
      </c>
      <c r="F29" s="28">
        <f>IF(ISERROR(C29/$B$3),0,C29/$B$3)</f>
        <v>3.3613445378151259E-2</v>
      </c>
      <c r="G29" s="28">
        <f>IF(ISERROR(D29/$B$3),0,D29/$B$3)</f>
        <v>0.63025210084033612</v>
      </c>
      <c r="H29" s="28">
        <f>IF(ISERROR(C29/$C$6),0,100*C29/$C$6)</f>
        <v>0.14545454545454545</v>
      </c>
      <c r="I29" s="28">
        <f>IF(ISERROR(D29/$D$6),0,100*D29/$D$6)</f>
        <v>0.18375732272931075</v>
      </c>
      <c r="J29" s="28">
        <f>IF(ISERROR(C29/$C$28),0,100*C29/$C$28)</f>
        <v>0.38095238095238093</v>
      </c>
      <c r="K29" s="28">
        <f>IF(ISERROR(D29/$D$28),0,100*D29/$D$28)</f>
        <v>0.47432629854729685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8</v>
      </c>
      <c r="D30" s="13">
        <v>179.5</v>
      </c>
      <c r="E30" s="28">
        <f>IF(ISERROR(D30/C30),,D30/C30)</f>
        <v>22.4375</v>
      </c>
      <c r="F30" s="28">
        <f>IF(ISERROR(C30/$B$3),0,C30/$B$3)</f>
        <v>6.7226890756302518E-2</v>
      </c>
      <c r="G30" s="28">
        <f>IF(ISERROR(D30/$B$3),0,D30/$B$3)</f>
        <v>1.5084033613445378</v>
      </c>
      <c r="H30" s="28">
        <f>IF(ISERROR(C30/$C$6),0,100*C30/$C$6)</f>
        <v>0.29090909090909089</v>
      </c>
      <c r="I30" s="28">
        <f>IF(ISERROR(D30/$D$6),0,100*D30/$D$6)</f>
        <v>0.43979252573215039</v>
      </c>
      <c r="J30" s="28">
        <f>IF(ISERROR(C30/$C$28),0,100*C30/$C$28)</f>
        <v>0.76190476190476186</v>
      </c>
      <c r="K30" s="28">
        <f>IF(ISERROR(D30/$D$28),0,100*D30/$D$28)</f>
        <v>1.1352209411898637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9</v>
      </c>
      <c r="D31" s="13">
        <v>94.5</v>
      </c>
      <c r="E31" s="28">
        <f>IF(ISERROR(D31/C31),,D31/C31)</f>
        <v>10.5</v>
      </c>
      <c r="F31" s="28">
        <f>IF(ISERROR(C31/$B$3),0,C31/$B$3)</f>
        <v>7.5630252100840331E-2</v>
      </c>
      <c r="G31" s="28">
        <f>IF(ISERROR(D31/$B$3),0,D31/$B$3)</f>
        <v>0.79411764705882348</v>
      </c>
      <c r="H31" s="28">
        <f>IF(ISERROR(C31/$C$6),0,100*C31/$C$6)</f>
        <v>0.32727272727272727</v>
      </c>
      <c r="I31" s="28">
        <f>IF(ISERROR(D31/$D$6),0,100*D31/$D$6)</f>
        <v>0.23153422663893153</v>
      </c>
      <c r="J31" s="28">
        <f>IF(ISERROR(C31/$C$28),0,100*C31/$C$28)</f>
        <v>0.8571428571428571</v>
      </c>
      <c r="K31" s="28">
        <f>IF(ISERROR(D31/$D$28),0,100*D31/$D$28)</f>
        <v>0.59765113616959398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305</v>
      </c>
      <c r="D32" s="13">
        <v>3806.2000000000007</v>
      </c>
      <c r="E32" s="28">
        <f>IF(ISERROR(D32/C32),,D32/C32)</f>
        <v>12.479344262295085</v>
      </c>
      <c r="F32" s="28">
        <f>IF(ISERROR(C32/$B$3),0,C32/$B$3)</f>
        <v>2.5630252100840338</v>
      </c>
      <c r="G32" s="28">
        <f>IF(ISERROR(D32/$B$3),0,D32/$B$3)</f>
        <v>31.984873949579839</v>
      </c>
      <c r="H32" s="28">
        <f>IF(ISERROR(C32/$C$6),0,100*C32/$C$6)</f>
        <v>11.090909090909092</v>
      </c>
      <c r="I32" s="28">
        <f>IF(ISERROR(D32/$D$6),0,100*D32/$D$6)</f>
        <v>9.3255616236307013</v>
      </c>
      <c r="J32" s="28">
        <f>IF(ISERROR(C32/$C$28),0,100*C32/$C$28)</f>
        <v>29.047619047619047</v>
      </c>
      <c r="K32" s="28">
        <f>IF(ISERROR(D32/$D$28),0,100*D32/$D$28)</f>
        <v>24.071743433742952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324</v>
      </c>
      <c r="D33" s="13">
        <v>2850</v>
      </c>
      <c r="E33" s="28">
        <f>IF(ISERROR(D33/C33),,D33/C33)</f>
        <v>8.7962962962962958</v>
      </c>
      <c r="F33" s="28">
        <f>IF(ISERROR(C33/$B$3),0,C33/$B$3)</f>
        <v>2.7226890756302522</v>
      </c>
      <c r="G33" s="28">
        <f>IF(ISERROR(D33/$B$3),0,D33/$B$3)</f>
        <v>23.949579831932773</v>
      </c>
      <c r="H33" s="28">
        <f>IF(ISERROR(C33/$C$6),0,100*C33/$C$6)</f>
        <v>11.781818181818181</v>
      </c>
      <c r="I33" s="28">
        <f>IF(ISERROR(D33/$D$6),0,100*D33/$D$6)</f>
        <v>6.9827782637138078</v>
      </c>
      <c r="J33" s="28">
        <f>IF(ISERROR(C33/$C$28),0,100*C33/$C$28)</f>
        <v>30.857142857142858</v>
      </c>
      <c r="K33" s="28">
        <f>IF(ISERROR(D33/$D$28),0,100*D33/$D$28)</f>
        <v>18.024399344797281</v>
      </c>
    </row>
    <row r="34" spans="1:15" x14ac:dyDescent="0.2">
      <c r="A34" s="6" t="s">
        <v>61</v>
      </c>
      <c r="B34" s="48">
        <v>223</v>
      </c>
      <c r="C34" s="38">
        <v>295</v>
      </c>
      <c r="D34" s="13">
        <v>7288.9999999999991</v>
      </c>
      <c r="E34" s="28">
        <f>IF(ISERROR(D34/C34),,D34/C34)</f>
        <v>24.708474576271183</v>
      </c>
      <c r="F34" s="28">
        <f>IF(ISERROR(C34/$B$3),0,C34/$B$3)</f>
        <v>2.4789915966386555</v>
      </c>
      <c r="G34" s="28">
        <f>IF(ISERROR(D34/$B$3),0,D34/$B$3)</f>
        <v>61.252100840336126</v>
      </c>
      <c r="H34" s="28">
        <f>IF(ISERROR(C34/$C$6),0,100*C34/$C$6)</f>
        <v>10.727272727272727</v>
      </c>
      <c r="I34" s="28">
        <f>IF(ISERROR(D34/$D$6),0,100*D34/$D$6)</f>
        <v>17.858761671652612</v>
      </c>
      <c r="J34" s="28">
        <f>IF(ISERROR(C34/$C$28),0,100*C34/$C$28)</f>
        <v>28.095238095238095</v>
      </c>
      <c r="K34" s="28">
        <f>IF(ISERROR(D34/$D$28),0,100*D34/$D$28)</f>
        <v>46.098191868149947</v>
      </c>
    </row>
    <row r="35" spans="1:15" x14ac:dyDescent="0.2">
      <c r="A35" s="6" t="s">
        <v>62</v>
      </c>
      <c r="B35" s="48">
        <v>224</v>
      </c>
      <c r="C35" s="38">
        <v>49</v>
      </c>
      <c r="D35" s="13">
        <v>926.8</v>
      </c>
      <c r="E35" s="28">
        <f>IF(ISERROR(D35/C35),,D35/C35)</f>
        <v>18.914285714285715</v>
      </c>
      <c r="F35" s="28">
        <f>IF(ISERROR(C35/$B$3),0,C35/$B$3)</f>
        <v>0.41176470588235292</v>
      </c>
      <c r="G35" s="28">
        <f>IF(ISERROR(D35/$B$3),0,D35/$B$3)</f>
        <v>7.7882352941176469</v>
      </c>
      <c r="H35" s="28">
        <f>IF(ISERROR(C35/$C$6),0,100*C35/$C$6)</f>
        <v>1.7818181818181817</v>
      </c>
      <c r="I35" s="28">
        <f>IF(ISERROR(D35/$D$6),0,100*D35/$D$6)</f>
        <v>2.2707504894070025</v>
      </c>
      <c r="J35" s="28">
        <f>IF(ISERROR(C35/$C$28),0,100*C35/$C$28)</f>
        <v>4.666666666666667</v>
      </c>
      <c r="K35" s="28">
        <f>IF(ISERROR(D35/$D$28),0,100*D35/$D$28)</f>
        <v>5.861408179915129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6</v>
      </c>
      <c r="D37" s="13">
        <v>77.5</v>
      </c>
      <c r="E37" s="28">
        <f>IF(ISERROR(D37/C37),,D37/C37)</f>
        <v>12.916666666666666</v>
      </c>
      <c r="F37" s="28">
        <f>IF(ISERROR(C37/$B$3),0,C37/$B$3)</f>
        <v>5.0420168067226892E-2</v>
      </c>
      <c r="G37" s="28">
        <f>IF(ISERROR(D37/$B$3),0,D37/$B$3)</f>
        <v>0.65126050420168069</v>
      </c>
      <c r="H37" s="28">
        <f>IF(ISERROR(C37/$C$6),0,100*C37/$C$6)</f>
        <v>0.21818181818181817</v>
      </c>
      <c r="I37" s="28">
        <f>IF(ISERROR(D37/$D$6),0,100*D37/$D$6)</f>
        <v>0.18988256682028776</v>
      </c>
      <c r="J37" s="28">
        <f>IF(ISERROR(C37/$C$28),0,100*C37/$C$28)</f>
        <v>0.5714285714285714</v>
      </c>
      <c r="K37" s="28">
        <f>IF(ISERROR(D37/$D$28),0,100*D37/$D$28)</f>
        <v>0.49013717516554006</v>
      </c>
    </row>
    <row r="38" spans="1:15" x14ac:dyDescent="0.2">
      <c r="A38" s="49" t="s">
        <v>65</v>
      </c>
      <c r="B38" s="48">
        <v>250</v>
      </c>
      <c r="C38" s="38">
        <v>50</v>
      </c>
      <c r="D38" s="13">
        <v>513.4</v>
      </c>
      <c r="E38" s="28">
        <f>IF(ISERROR(D38/C38),,D38/C38)</f>
        <v>10.267999999999999</v>
      </c>
      <c r="F38" s="28">
        <f>IF(ISERROR(C38/$B$3),0,C38/$B$3)</f>
        <v>0.42016806722689076</v>
      </c>
      <c r="G38" s="28">
        <f>IF(ISERROR(D38/$B$3),0,D38/$B$3)</f>
        <v>4.3142857142857141</v>
      </c>
      <c r="H38" s="28">
        <f>IF(ISERROR(C38/$C$6),0,100*C38/$C$6)</f>
        <v>1.8181818181818181</v>
      </c>
      <c r="I38" s="28">
        <f>IF(ISERROR(D38/$D$6),0,100*D38/$D$6)</f>
        <v>1.2578801265230417</v>
      </c>
      <c r="J38" s="28">
        <f>IF(ISERROR(C38/$C$28),0,100*C38/$C$28)</f>
        <v>4.7619047619047619</v>
      </c>
      <c r="K38" s="28">
        <f>IF(ISERROR(D38/$D$28),0,100*D38/$D$28)</f>
        <v>3.2469216223224291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1050</v>
      </c>
      <c r="D40" s="16">
        <v>15811.899999999998</v>
      </c>
      <c r="E40" s="42">
        <f>IF(ISERROR(D40/C40),,D40/C40)</f>
        <v>15.058952380952379</v>
      </c>
      <c r="F40" s="42">
        <f>IF(ISERROR(C40/$B$3),0,C40/$B$3)</f>
        <v>8.8235294117647065</v>
      </c>
      <c r="G40" s="42">
        <f>IF(ISERROR(D40/$B$3),0,D40/$B$3)</f>
        <v>132.87310924369746</v>
      </c>
      <c r="H40" s="42">
        <f>IF(ISERROR(C40/$C$6),0,100*C40/$C$6)</f>
        <v>38.18181818181818</v>
      </c>
      <c r="I40" s="42">
        <f>IF(ISERROR(D40/$D$6),0,100*D40/$D$6)</f>
        <v>38.740698816847839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56</v>
      </c>
      <c r="D41" s="13">
        <v>344.5</v>
      </c>
      <c r="E41" s="28">
        <f>IF(ISERROR(D41/C41),,D41/C41)</f>
        <v>6.1517857142857144</v>
      </c>
      <c r="F41" s="28">
        <f>IF(ISERROR(C41/$B$3),0,C41/$B$3)</f>
        <v>0.47058823529411764</v>
      </c>
      <c r="G41" s="28">
        <f>IF(ISERROR(D41/$B$3),0,D41/$B$3)</f>
        <v>2.8949579831932772</v>
      </c>
      <c r="H41" s="28">
        <f>IF(ISERROR(C41/$C$6),0,100*C41/$C$6)</f>
        <v>2.0363636363636362</v>
      </c>
      <c r="I41" s="28">
        <f>IF(ISERROR(D41/$D$6),0,100*D41/$D$6)</f>
        <v>0.84405863573663398</v>
      </c>
      <c r="J41" s="28">
        <f>IF(ISERROR(C41/$C$40),0,100*C41/$C$40)</f>
        <v>5.333333333333333</v>
      </c>
      <c r="K41" s="28">
        <f>IF(ISERROR(D41/$D$40),0,100*D41/$D$40)</f>
        <v>2.1787387979939163</v>
      </c>
    </row>
    <row r="42" spans="1:15" x14ac:dyDescent="0.2">
      <c r="A42" s="6" t="s">
        <v>68</v>
      </c>
      <c r="B42" s="5">
        <v>320</v>
      </c>
      <c r="C42" s="38">
        <v>103</v>
      </c>
      <c r="D42" s="13">
        <v>961.9</v>
      </c>
      <c r="E42" s="28">
        <f>IF(ISERROR(D42/C42),,D42/C42)</f>
        <v>9.3388349514563096</v>
      </c>
      <c r="F42" s="28">
        <f>IF(ISERROR(C42/$B$3),0,C42/$B$3)</f>
        <v>0.86554621848739499</v>
      </c>
      <c r="G42" s="28">
        <f>IF(ISERROR(D42/$B$3),0,D42/$B$3)</f>
        <v>8.0831932773109241</v>
      </c>
      <c r="H42" s="28">
        <f>IF(ISERROR(C42/$C$6),0,100*C42/$C$6)</f>
        <v>3.7454545454545456</v>
      </c>
      <c r="I42" s="28">
        <f>IF(ISERROR(D42/$D$6),0,100*D42/$D$6)</f>
        <v>2.3567489164443201</v>
      </c>
      <c r="J42" s="28">
        <f>IF(ISERROR(C42/$C$40),0,100*C42/$C$40)</f>
        <v>9.8095238095238102</v>
      </c>
      <c r="K42" s="28">
        <f>IF(ISERROR(D42/$D$40),0,100*D42/$D$40)</f>
        <v>6.083392887635263</v>
      </c>
    </row>
    <row r="43" spans="1:15" x14ac:dyDescent="0.2">
      <c r="A43" s="6" t="s">
        <v>69</v>
      </c>
      <c r="B43" s="5">
        <v>330</v>
      </c>
      <c r="C43" s="38">
        <v>10</v>
      </c>
      <c r="D43" s="13">
        <v>478.8</v>
      </c>
      <c r="E43" s="28">
        <f>IF(ISERROR(D43/C43),,D43/C43)</f>
        <v>47.88</v>
      </c>
      <c r="F43" s="28">
        <f>IF(ISERROR(C43/$B$3),0,C43/$B$3)</f>
        <v>8.4033613445378158E-2</v>
      </c>
      <c r="G43" s="28">
        <f>IF(ISERROR(D43/$B$3),0,D43/$B$3)</f>
        <v>4.0235294117647058</v>
      </c>
      <c r="H43" s="28">
        <f>IF(ISERROR(C43/$C$6),0,100*C43/$C$6)</f>
        <v>0.36363636363636365</v>
      </c>
      <c r="I43" s="28">
        <f>IF(ISERROR(D43/$D$6),0,100*D43/$D$6)</f>
        <v>1.1731067483039197</v>
      </c>
      <c r="J43" s="28">
        <f>IF(ISERROR(C43/$C$40),0,100*C43/$C$40)</f>
        <v>0.95238095238095233</v>
      </c>
      <c r="K43" s="28">
        <f>IF(ISERROR(D43/$D$40),0,100*D43/$D$40)</f>
        <v>3.0280990899259423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53</v>
      </c>
      <c r="D44" s="13">
        <v>349.59999999999997</v>
      </c>
      <c r="E44" s="28">
        <f>IF(ISERROR(D44/C44),,D44/C44)</f>
        <v>6.596226415094339</v>
      </c>
      <c r="F44" s="28">
        <f>IF(ISERROR(C44/$B$3),0,C44/$B$3)</f>
        <v>0.44537815126050423</v>
      </c>
      <c r="G44" s="28">
        <f>IF(ISERROR(D44/$B$3),0,D44/$B$3)</f>
        <v>2.9378151260504199</v>
      </c>
      <c r="H44" s="28">
        <f>IF(ISERROR(C44/$C$6),0,100*C44/$C$6)</f>
        <v>1.9272727272727272</v>
      </c>
      <c r="I44" s="28">
        <f>IF(ISERROR(D44/$D$6),0,100*D44/$D$6)</f>
        <v>0.8565541336822271</v>
      </c>
      <c r="J44" s="28">
        <f>IF(ISERROR(C44/$C$40),0,100*C44/$C$40)</f>
        <v>5.0476190476190474</v>
      </c>
      <c r="K44" s="28">
        <f>IF(ISERROR(D44/$D$40),0,100*D44/$D$40)</f>
        <v>2.2109929862951323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159</v>
      </c>
      <c r="D45" s="13">
        <v>4455.2</v>
      </c>
      <c r="E45" s="28">
        <f>IF(ISERROR(D45/C45),,D45/C45)</f>
        <v>28.020125786163522</v>
      </c>
      <c r="F45" s="28">
        <f>IF(ISERROR(C45/$B$3),0,C45/$B$3)</f>
        <v>1.3361344537815125</v>
      </c>
      <c r="G45" s="28">
        <f>IF(ISERROR(D45/$B$3),0,D45/$B$3)</f>
        <v>37.438655462184876</v>
      </c>
      <c r="H45" s="28">
        <f>IF(ISERROR(C45/$C$6),0,100*C45/$C$6)</f>
        <v>5.7818181818181822</v>
      </c>
      <c r="I45" s="28">
        <f>IF(ISERROR(D45/$D$6),0,100*D45/$D$6)</f>
        <v>10.915674989648336</v>
      </c>
      <c r="J45" s="28">
        <f>IF(ISERROR(C45/$C$40),0,100*C45/$C$40)</f>
        <v>15.142857142857142</v>
      </c>
      <c r="K45" s="28">
        <f>IF(ISERROR(D45/$D$40),0,100*D45/$D$40)</f>
        <v>28.176247003838885</v>
      </c>
    </row>
    <row r="46" spans="1:15" x14ac:dyDescent="0.2">
      <c r="A46" s="6" t="s">
        <v>72</v>
      </c>
      <c r="B46" s="5">
        <v>360</v>
      </c>
      <c r="C46" s="38">
        <v>38</v>
      </c>
      <c r="D46" s="13">
        <v>187.20000000000002</v>
      </c>
      <c r="E46" s="28">
        <f>IF(ISERROR(D46/C46),,D46/C46)</f>
        <v>4.9263157894736844</v>
      </c>
      <c r="F46" s="28">
        <f>IF(ISERROR(C46/$B$3),0,C46/$B$3)</f>
        <v>0.31932773109243695</v>
      </c>
      <c r="G46" s="28">
        <f>IF(ISERROR(D46/$B$3),0,D46/$B$3)</f>
        <v>1.5731092436974792</v>
      </c>
      <c r="H46" s="28">
        <f>IF(ISERROR(C46/$C$6),0,100*C46/$C$6)</f>
        <v>1.3818181818181818</v>
      </c>
      <c r="I46" s="28">
        <f>IF(ISERROR(D46/$D$6),0,100*D46/$D$6)</f>
        <v>0.4586582775323596</v>
      </c>
      <c r="J46" s="28">
        <f>IF(ISERROR(C46/$C$40),0,100*C46/$C$40)</f>
        <v>3.6190476190476191</v>
      </c>
      <c r="K46" s="28">
        <f>IF(ISERROR(D46/$D$40),0,100*D46/$D$40)</f>
        <v>1.1839184411740526</v>
      </c>
    </row>
    <row r="47" spans="1:15" x14ac:dyDescent="0.2">
      <c r="A47" s="6" t="s">
        <v>73</v>
      </c>
      <c r="B47" s="5">
        <v>370</v>
      </c>
      <c r="C47" s="38">
        <v>230</v>
      </c>
      <c r="D47" s="13">
        <v>2204.2000000000003</v>
      </c>
      <c r="E47" s="28">
        <f>IF(ISERROR(D47/C47),,D47/C47)</f>
        <v>9.5834782608695672</v>
      </c>
      <c r="F47" s="28">
        <f>IF(ISERROR(C47/$B$3),0,C47/$B$3)</f>
        <v>1.9327731092436975</v>
      </c>
      <c r="G47" s="28">
        <f>IF(ISERROR(D47/$B$3),0,D47/$B$3)</f>
        <v>18.522689075630254</v>
      </c>
      <c r="H47" s="28">
        <f>IF(ISERROR(C47/$C$6),0,100*C47/$C$6)</f>
        <v>8.3636363636363633</v>
      </c>
      <c r="I47" s="28">
        <f>IF(ISERROR(D47/$D$6),0,100*D47/$D$6)</f>
        <v>5.4005052101326241</v>
      </c>
      <c r="J47" s="28">
        <f>IF(ISERROR(C47/$C$40),0,100*C47/$C$40)</f>
        <v>21.904761904761905</v>
      </c>
      <c r="K47" s="28">
        <f>IF(ISERROR(D47/$D$40),0,100*D47/$D$40)</f>
        <v>13.940133696772687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145</v>
      </c>
      <c r="D48" s="13">
        <v>566.4</v>
      </c>
      <c r="E48" s="28">
        <f>IF(ISERROR(D48/C48),,D48/C48)</f>
        <v>3.906206896551724</v>
      </c>
      <c r="F48" s="28">
        <f>IF(ISERROR(C48/$B$3),0,C48/$B$3)</f>
        <v>1.2184873949579831</v>
      </c>
      <c r="G48" s="28">
        <f>IF(ISERROR(D48/$B$3),0,D48/$B$3)</f>
        <v>4.7596638655462185</v>
      </c>
      <c r="H48" s="28">
        <f>IF(ISERROR(C48/$C$6),0,100*C48/$C$6)</f>
        <v>5.2727272727272725</v>
      </c>
      <c r="I48" s="28">
        <f>IF(ISERROR(D48/$D$6),0,100*D48/$D$6)</f>
        <v>1.3877353012517548</v>
      </c>
      <c r="J48" s="28">
        <f>IF(ISERROR(C48/$C$40),0,100*C48/$C$40)</f>
        <v>13.80952380952381</v>
      </c>
      <c r="K48" s="28">
        <f>IF(ISERROR(D48/$D$40),0,100*D48/$D$40)</f>
        <v>3.5821122066291848</v>
      </c>
    </row>
    <row r="49" spans="1:14" x14ac:dyDescent="0.2">
      <c r="A49" s="6" t="s">
        <v>75</v>
      </c>
      <c r="B49" s="5">
        <v>372</v>
      </c>
      <c r="C49" s="38">
        <v>70</v>
      </c>
      <c r="D49" s="13">
        <v>384.4</v>
      </c>
      <c r="E49" s="28">
        <f>IF(ISERROR(D49/C49),,D49/C49)</f>
        <v>5.4914285714285711</v>
      </c>
      <c r="F49" s="28">
        <f>IF(ISERROR(C49/$B$3),0,C49/$B$3)</f>
        <v>0.58823529411764708</v>
      </c>
      <c r="G49" s="28">
        <f>IF(ISERROR(D49/$B$3),0,D49/$B$3)</f>
        <v>3.2302521008403358</v>
      </c>
      <c r="H49" s="28">
        <f>IF(ISERROR(C49/$C$6),0,100*C49/$C$6)</f>
        <v>2.5454545454545454</v>
      </c>
      <c r="I49" s="28">
        <f>IF(ISERROR(D49/$D$6),0,100*D49/$D$6)</f>
        <v>0.94181753142862734</v>
      </c>
      <c r="J49" s="28">
        <f>IF(ISERROR(C49/$C$40),0,100*C49/$C$40)</f>
        <v>6.666666666666667</v>
      </c>
      <c r="K49" s="28">
        <f>IF(ISERROR(D49/$D$40),0,100*D49/$D$40)</f>
        <v>2.4310803888210781</v>
      </c>
      <c r="N49" s="1"/>
    </row>
    <row r="50" spans="1:14" x14ac:dyDescent="0.2">
      <c r="A50" s="6" t="s">
        <v>76</v>
      </c>
      <c r="B50" s="5">
        <v>373</v>
      </c>
      <c r="C50" s="38">
        <v>31</v>
      </c>
      <c r="D50" s="13">
        <v>1007.3</v>
      </c>
      <c r="E50" s="28">
        <f>IF(ISERROR(D50/C50),,D50/C50)</f>
        <v>32.493548387096773</v>
      </c>
      <c r="F50" s="28">
        <f>IF(ISERROR(C50/$B$3),0,C50/$B$3)</f>
        <v>0.26050420168067229</v>
      </c>
      <c r="G50" s="28">
        <f>IF(ISERROR(D50/$B$3),0,D50/$B$3)</f>
        <v>8.4647058823529413</v>
      </c>
      <c r="H50" s="28">
        <f>IF(ISERROR(C50/$C$6),0,100*C50/$C$6)</f>
        <v>1.1272727272727272</v>
      </c>
      <c r="I50" s="28">
        <f>IF(ISERROR(D50/$D$6),0,100*D50/$D$6)</f>
        <v>2.4679833491364627</v>
      </c>
      <c r="J50" s="28">
        <f>IF(ISERROR(C50/$C$40),0,100*C50/$C$40)</f>
        <v>2.9523809523809526</v>
      </c>
      <c r="K50" s="28">
        <f>IF(ISERROR(D50/$D$40),0,100*D50/$D$40)</f>
        <v>6.3705184070225602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401</v>
      </c>
      <c r="D51" s="13">
        <v>6830.4999999999991</v>
      </c>
      <c r="E51" s="28">
        <f>IF(ISERROR(D51/C51),,D51/C51)</f>
        <v>17.033665835411469</v>
      </c>
      <c r="F51" s="28">
        <f>IF(ISERROR(C51/$B$3),0,C51/$B$3)</f>
        <v>3.3697478991596639</v>
      </c>
      <c r="G51" s="28">
        <f>IF(ISERROR(D51/$B$3),0,D51/$B$3)</f>
        <v>57.399159663865539</v>
      </c>
      <c r="H51" s="28">
        <f>IF(ISERROR(C51/$C$6),0,100*C51/$C$6)</f>
        <v>14.581818181818182</v>
      </c>
      <c r="I51" s="28">
        <f>IF(ISERROR(D51/$D$6),0,100*D51/$D$6)</f>
        <v>16.735391905367425</v>
      </c>
      <c r="J51" s="28">
        <f>IF(ISERROR(C51/$C$40),0,100*C51/$C$40)</f>
        <v>38.19047619047619</v>
      </c>
      <c r="K51" s="28">
        <f>IF(ISERROR(D51/$D$40),0,100*D51/$D$40)</f>
        <v>43.19847709636413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2960.5000000000005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555</v>
      </c>
      <c r="D59" s="20">
        <v>571</v>
      </c>
      <c r="E59" s="16">
        <f>(C59+D59)/2</f>
        <v>563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432</v>
      </c>
      <c r="D60" s="17">
        <v>445</v>
      </c>
      <c r="E60" s="16">
        <f>(C60+D60)/2</f>
        <v>438.5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145</v>
      </c>
      <c r="D62" s="14">
        <v>156</v>
      </c>
      <c r="E62" s="13">
        <f>(C62+D62)/2</f>
        <v>150.5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3</v>
      </c>
      <c r="D63" s="14">
        <v>3</v>
      </c>
      <c r="E63" s="13">
        <f>(C63+D63)/2</f>
        <v>3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3</v>
      </c>
      <c r="D64" s="14">
        <v>3</v>
      </c>
      <c r="E64" s="13">
        <f>(C64+D64)/2</f>
        <v>3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39</v>
      </c>
      <c r="D65" s="14">
        <v>42</v>
      </c>
      <c r="E65" s="13">
        <f>(C65+D65)/2</f>
        <v>40.5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206</v>
      </c>
      <c r="D66" s="14">
        <v>208</v>
      </c>
      <c r="E66" s="13">
        <f>(C66+D66)/2</f>
        <v>207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13</v>
      </c>
      <c r="D67" s="14">
        <v>15</v>
      </c>
      <c r="E67" s="13">
        <f>(C67+D67)/2</f>
        <v>14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123</v>
      </c>
      <c r="D68" s="17">
        <v>126</v>
      </c>
      <c r="E68" s="16">
        <f>(C68+D68)/2</f>
        <v>124.5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71</v>
      </c>
      <c r="D70" s="14">
        <v>77</v>
      </c>
      <c r="E70" s="13">
        <f>(C70+D70)/2</f>
        <v>74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1</v>
      </c>
      <c r="E71" s="13">
        <f>(C71+D71)/2</f>
        <v>0.5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3</v>
      </c>
      <c r="D72" s="14">
        <v>4</v>
      </c>
      <c r="E72" s="13">
        <f>(C72+D72)/2</f>
        <v>3.5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10</v>
      </c>
      <c r="D73" s="14">
        <v>13</v>
      </c>
      <c r="E73" s="13">
        <f>(C73+D73)/2</f>
        <v>11.5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29</v>
      </c>
      <c r="D74" s="14">
        <v>26</v>
      </c>
      <c r="E74" s="13">
        <f>(C74+D74)/2</f>
        <v>27.5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6</v>
      </c>
      <c r="D75" s="14">
        <v>4</v>
      </c>
      <c r="E75" s="13">
        <f>(C75+D75)/2</f>
        <v>5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60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36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2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8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23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5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2"/>
    <protectedRange sqref="C78:D85" name="Диапазон18_2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F2" sqref="F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136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20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826</v>
      </c>
      <c r="D6" s="59">
        <v>6087.2999999999993</v>
      </c>
      <c r="E6" s="42">
        <f>IF(ISERROR(D6/C6),,D6/C6)</f>
        <v>7.3696125907990302</v>
      </c>
      <c r="F6" s="42">
        <f>IF(ISERROR(C6/$B$3),0,C6/$B$3)</f>
        <v>41.3</v>
      </c>
      <c r="G6" s="42">
        <f>IF(ISERROR(D6/$B$3),0,D6/$B$3)</f>
        <v>304.36499999999995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185</v>
      </c>
      <c r="D7" s="16">
        <v>1343.3</v>
      </c>
      <c r="E7" s="42">
        <f>IF(ISERROR(D7/C7),,D7/C7)</f>
        <v>7.2610810810810804</v>
      </c>
      <c r="F7" s="42">
        <f>IF(ISERROR(C7/$B$3),0,C7/$B$3)</f>
        <v>9.25</v>
      </c>
      <c r="G7" s="42">
        <f>IF(ISERROR(D7/$B$3),0,D7/$B$3)</f>
        <v>67.164999999999992</v>
      </c>
      <c r="H7" s="42">
        <f>IF(ISERROR(C7/$C$6),0,100*C7/$C$6)</f>
        <v>22.397094430992738</v>
      </c>
      <c r="I7" s="42">
        <f>IF(ISERROR(D7/$D$6),0,100*D7/$D$6)</f>
        <v>22.067254776337624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155</v>
      </c>
      <c r="D8" s="13">
        <v>723.40000000000009</v>
      </c>
      <c r="E8" s="28">
        <f>IF(ISERROR(D8/C8),,D8/C8)</f>
        <v>4.6670967741935492</v>
      </c>
      <c r="F8" s="28">
        <f>IF(ISERROR(C8/$B$3),0,C8/$B$3)</f>
        <v>7.75</v>
      </c>
      <c r="G8" s="28">
        <f>IF(ISERROR(D8/$B$3),0,D8/$B$3)</f>
        <v>36.17</v>
      </c>
      <c r="H8" s="28">
        <f>IF(ISERROR(C8/$C$6),0,100*C8/$C$6)</f>
        <v>18.765133171912833</v>
      </c>
      <c r="I8" s="28">
        <f>IF(ISERROR(D8/$D$6),0,100*D8/$D$6)</f>
        <v>11.883757987942113</v>
      </c>
      <c r="J8" s="28">
        <f>IF(ISERROR(C8/$C$7),0,100*C8/$C$7)</f>
        <v>83.78378378378379</v>
      </c>
      <c r="K8" s="28">
        <f>IF(ISERROR(D8/$D$7),0,100*D8/$D$7)</f>
        <v>53.852452914464394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20</v>
      </c>
      <c r="D9" s="13">
        <v>566.9</v>
      </c>
      <c r="E9" s="28">
        <f>IF(ISERROR(D9/C9),,D9/C9)</f>
        <v>28.344999999999999</v>
      </c>
      <c r="F9" s="28">
        <f>IF(ISERROR(C9/$B$3),0,C9/$B$3)</f>
        <v>1</v>
      </c>
      <c r="G9" s="28">
        <f>IF(ISERROR(D9/$B$3),0,D9/$B$3)</f>
        <v>28.344999999999999</v>
      </c>
      <c r="H9" s="28">
        <f>IF(ISERROR(C9/$C$6),0,100*C9/$C$6)</f>
        <v>2.4213075060532687</v>
      </c>
      <c r="I9" s="28">
        <f>IF(ISERROR(D9/$D$6),0,100*D9/$D$6)</f>
        <v>9.3128316330721344</v>
      </c>
      <c r="J9" s="28">
        <f>IF(ISERROR(C9/$C$7),0,100*C9/$C$7)</f>
        <v>10.810810810810811</v>
      </c>
      <c r="K9" s="28">
        <f>IF(ISERROR(D9/$D$7),0,100*D9/$D$7)</f>
        <v>42.202039752847469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3</v>
      </c>
      <c r="D10" s="13">
        <v>19</v>
      </c>
      <c r="E10" s="28">
        <f>IF(ISERROR(D10/C10),,D10/C10)</f>
        <v>6.333333333333333</v>
      </c>
      <c r="F10" s="28">
        <f>IF(ISERROR(C10/$B$3),0,C10/$B$3)</f>
        <v>0.15</v>
      </c>
      <c r="G10" s="28">
        <f>IF(ISERROR(D10/$B$3),0,D10/$B$3)</f>
        <v>0.95</v>
      </c>
      <c r="H10" s="28">
        <f>IF(ISERROR(C10/$C$6),0,100*C10/$C$6)</f>
        <v>0.36319612590799033</v>
      </c>
      <c r="I10" s="28">
        <f>IF(ISERROR(D10/$D$6),0,100*D10/$D$6)</f>
        <v>0.31212524436121108</v>
      </c>
      <c r="J10" s="28">
        <f>IF(ISERROR(C10/$C$7),0,100*C10/$C$7)</f>
        <v>1.6216216216216217</v>
      </c>
      <c r="K10" s="28">
        <f>IF(ISERROR(D10/$D$7),0,100*D10/$D$7)</f>
        <v>1.4144271570014144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7</v>
      </c>
      <c r="D11" s="13">
        <v>34</v>
      </c>
      <c r="E11" s="28">
        <f>IF(ISERROR(D11/C11),,D11/C11)</f>
        <v>4.8571428571428568</v>
      </c>
      <c r="F11" s="28">
        <f>IF(ISERROR(C11/$B$3),0,C11/$B$3)</f>
        <v>0.35</v>
      </c>
      <c r="G11" s="28">
        <f>IF(ISERROR(D11/$B$3),0,D11/$B$3)</f>
        <v>1.7</v>
      </c>
      <c r="H11" s="28">
        <f>IF(ISERROR(C11/$C$6),0,100*C11/$C$6)</f>
        <v>0.84745762711864403</v>
      </c>
      <c r="I11" s="28">
        <f>IF(ISERROR(D11/$D$6),0,100*D11/$D$6)</f>
        <v>0.55853991096216715</v>
      </c>
      <c r="J11" s="28">
        <f>IF(ISERROR(C11/$C$7),0,100*C11/$C$7)</f>
        <v>3.7837837837837838</v>
      </c>
      <c r="K11" s="28">
        <f>IF(ISERROR(D11/$D$7),0,100*D11/$D$7)</f>
        <v>2.5310801756867418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34</v>
      </c>
      <c r="D13" s="16">
        <v>557.10000000000014</v>
      </c>
      <c r="E13" s="42">
        <f>IF(ISERROR(D13/C13),,D13/C13)</f>
        <v>16.385294117647064</v>
      </c>
      <c r="F13" s="42">
        <f>IF(ISERROR(C13/$B$3),0,C13/$B$3)</f>
        <v>1.7</v>
      </c>
      <c r="G13" s="42">
        <f>IF(ISERROR(D13/$B$3),0,D13/$B$3)</f>
        <v>27.855000000000008</v>
      </c>
      <c r="H13" s="42">
        <f>IF(ISERROR(C13/$C$6),0,100*C13/$C$6)</f>
        <v>4.1162227602905572</v>
      </c>
      <c r="I13" s="42">
        <f>IF(ISERROR(D13/$D$6),0,100*D13/$D$6)</f>
        <v>9.1518407175595122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33</v>
      </c>
      <c r="D14" s="13">
        <v>549.10000000000014</v>
      </c>
      <c r="E14" s="28">
        <f>IF(ISERROR(D14/C14),,D14/C14)</f>
        <v>16.639393939393944</v>
      </c>
      <c r="F14" s="28">
        <f>IF(ISERROR(C14/$B$3),0,C14/$B$3)</f>
        <v>1.65</v>
      </c>
      <c r="G14" s="28">
        <f>IF(ISERROR(D14/$B$3),0,D14/$B$3)</f>
        <v>27.455000000000005</v>
      </c>
      <c r="H14" s="28">
        <f>IF(ISERROR(C14/$C$6),0,100*C14/$C$6)</f>
        <v>3.9951573849878934</v>
      </c>
      <c r="I14" s="28">
        <f>IF(ISERROR(D14/$D$6),0,100*D14/$D$6)</f>
        <v>9.0204195620390024</v>
      </c>
      <c r="J14" s="28">
        <f>IF(ISERROR(C14/$C$13),0,100*C14/$C$13)</f>
        <v>97.058823529411768</v>
      </c>
      <c r="K14" s="28">
        <f>IF(ISERROR(D14/$D$13),0,100*D14/$D$13)</f>
        <v>98.563992101956558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</v>
      </c>
      <c r="D15" s="13">
        <v>8</v>
      </c>
      <c r="E15" s="28">
        <f>IF(ISERROR(D15/C15),,D15/C15)</f>
        <v>8</v>
      </c>
      <c r="F15" s="28">
        <f>IF(ISERROR(C15/$B$3),0,C15/$B$3)</f>
        <v>0.05</v>
      </c>
      <c r="G15" s="28">
        <f>IF(ISERROR(D15/$B$3),0,D15/$B$3)</f>
        <v>0.4</v>
      </c>
      <c r="H15" s="28">
        <f>IF(ISERROR(C15/$C$6),0,100*C15/$C$6)</f>
        <v>0.12106537530266344</v>
      </c>
      <c r="I15" s="28">
        <f>IF(ISERROR(D15/$D$6),0,100*D15/$D$6)</f>
        <v>0.13142115552050992</v>
      </c>
      <c r="J15" s="28">
        <f>IF(ISERROR(C15/$C$13),0,100*C15/$C$13)</f>
        <v>2.9411764705882355</v>
      </c>
      <c r="K15" s="28">
        <f>IF(ISERROR(D15/$D$7),0,100*D15/$D$7)</f>
        <v>0.59554827663217447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555</v>
      </c>
      <c r="D16" s="16">
        <v>4181.8999999999996</v>
      </c>
      <c r="E16" s="42">
        <f>IF(ISERROR(D16/C16),,D16/C16)</f>
        <v>7.5349549549549542</v>
      </c>
      <c r="F16" s="42">
        <f>IF(ISERROR(C16/$B$3),0,C16/$B$3)</f>
        <v>27.75</v>
      </c>
      <c r="G16" s="42">
        <f>IF(ISERROR(D16/$B$3),0,D16/$B$3)</f>
        <v>209.09499999999997</v>
      </c>
      <c r="H16" s="42">
        <f>IF(ISERROR(C16/$C$6),0,100*C16/$C$6)</f>
        <v>67.191283292978213</v>
      </c>
      <c r="I16" s="42">
        <f>IF(ISERROR(D16/$D$6),0,100*D16/$D$6)</f>
        <v>68.698766283902543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49</v>
      </c>
      <c r="D17" s="13">
        <v>561.40000000000009</v>
      </c>
      <c r="E17" s="28">
        <f>IF(ISERROR(D17/C17),,D17/C17)</f>
        <v>11.457142857142859</v>
      </c>
      <c r="F17" s="28">
        <f>IF(ISERROR(C17/$B$3),0,C17/$B$3)</f>
        <v>2.4500000000000002</v>
      </c>
      <c r="G17" s="28">
        <f>IF(ISERROR(D17/$B$3),0,D17/$B$3)</f>
        <v>28.070000000000004</v>
      </c>
      <c r="H17" s="28">
        <f>IF(ISERROR(C17/$C$6),0,100*C17/$C$6)</f>
        <v>5.9322033898305087</v>
      </c>
      <c r="I17" s="28">
        <f>IF(ISERROR(D17/$D$6),0,100*D17/$D$6)</f>
        <v>9.222479588651785</v>
      </c>
      <c r="J17" s="28">
        <f>IF(ISERROR(C17/$C$16),0,100*C17/$C$16)</f>
        <v>8.8288288288288292</v>
      </c>
      <c r="K17" s="28">
        <f>IF(ISERROR(D17/$D$16),0,100*D17/$D$16)</f>
        <v>13.42451995504436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</v>
      </c>
      <c r="D18" s="13">
        <v>11.5</v>
      </c>
      <c r="E18" s="28">
        <f>IF(ISERROR(D18/C18),,D18/C18)</f>
        <v>11.5</v>
      </c>
      <c r="F18" s="28">
        <f>IF(ISERROR(C18/$B$3),0,C18/$B$3)</f>
        <v>0.05</v>
      </c>
      <c r="G18" s="28">
        <f>IF(ISERROR(D18/$B$3),0,D18/$B$3)</f>
        <v>0.57499999999999996</v>
      </c>
      <c r="H18" s="28">
        <f>IF(ISERROR(C18/$C$6),0,100*C18/$C$6)</f>
        <v>0.12106537530266344</v>
      </c>
      <c r="I18" s="28">
        <f>IF(ISERROR(D18/$D$6),0,100*D18/$D$6)</f>
        <v>0.18891791106073302</v>
      </c>
      <c r="J18" s="28">
        <f>IF(ISERROR(C18/$C$16),0,100*C18/$C$16)</f>
        <v>0.18018018018018017</v>
      </c>
      <c r="K18" s="28">
        <f>IF(ISERROR(D18/$D$16),0,100*D18/$D$16)</f>
        <v>0.27499461967048472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408</v>
      </c>
      <c r="D19" s="13">
        <v>2914.5</v>
      </c>
      <c r="E19" s="28">
        <f>IF(ISERROR(D19/C19),,D19/C19)</f>
        <v>7.1433823529411766</v>
      </c>
      <c r="F19" s="28">
        <f>IF(ISERROR(C19/$B$3),0,C19/$B$3)</f>
        <v>20.399999999999999</v>
      </c>
      <c r="G19" s="28">
        <f>IF(ISERROR(D19/$B$3),0,D19/$B$3)</f>
        <v>145.72499999999999</v>
      </c>
      <c r="H19" s="28">
        <f>IF(ISERROR(C19/$C$6),0,100*C19/$C$6)</f>
        <v>49.394673123486683</v>
      </c>
      <c r="I19" s="28">
        <f>IF(ISERROR(D19/$D$6),0,100*D19/$D$6)</f>
        <v>47.878369720565772</v>
      </c>
      <c r="J19" s="28">
        <f>IF(ISERROR(C19/$C$16),0,100*C19/$C$16)</f>
        <v>73.513513513513516</v>
      </c>
      <c r="K19" s="28">
        <f>IF(ISERROR(D19/$D$16),0,100*D19/$D$16)</f>
        <v>69.69320165475024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301</v>
      </c>
      <c r="D20" s="13">
        <v>1916.8999999999999</v>
      </c>
      <c r="E20" s="28">
        <f>IF(ISERROR(D20/C20),,D20/C20)</f>
        <v>6.3684385382059796</v>
      </c>
      <c r="F20" s="28">
        <f>IF(ISERROR(C20/$B$3),0,C20/$B$3)</f>
        <v>15.05</v>
      </c>
      <c r="G20" s="28">
        <f>IF(ISERROR(D20/$B$3),0,D20/$B$3)</f>
        <v>95.844999999999999</v>
      </c>
      <c r="H20" s="28">
        <f>IF(ISERROR(C20/$C$6),0,100*C20/$C$6)</f>
        <v>36.440677966101696</v>
      </c>
      <c r="I20" s="28">
        <f>IF(ISERROR(D20/$D$6),0,100*D20/$D$6)</f>
        <v>31.490151627158184</v>
      </c>
      <c r="J20" s="28">
        <f>IF(ISERROR(C20/$C$16),0,100*C20/$C$16)</f>
        <v>54.234234234234236</v>
      </c>
      <c r="K20" s="28">
        <f>IF(ISERROR(D20/$D$16),0,100*D20/$D$16)</f>
        <v>45.838016212726274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74</v>
      </c>
      <c r="D21" s="13">
        <v>607.29999999999995</v>
      </c>
      <c r="E21" s="28">
        <f>IF(ISERROR(D21/C21),,D21/C21)</f>
        <v>8.2067567567567554</v>
      </c>
      <c r="F21" s="28">
        <f>IF(ISERROR(C21/$B$3),0,C21/$B$3)</f>
        <v>3.7</v>
      </c>
      <c r="G21" s="28">
        <f>IF(ISERROR(D21/$B$3),0,D21/$B$3)</f>
        <v>30.364999999999998</v>
      </c>
      <c r="H21" s="28">
        <f>IF(ISERROR(C21/$C$6),0,100*C21/$C$6)</f>
        <v>8.9588377723970947</v>
      </c>
      <c r="I21" s="28">
        <f>IF(ISERROR(D21/$D$6),0,100*D21/$D$6)</f>
        <v>9.9765084684507084</v>
      </c>
      <c r="J21" s="28">
        <f>IF(ISERROR(C21/$C$16),0,100*C21/$C$16)</f>
        <v>13.333333333333334</v>
      </c>
      <c r="K21" s="28">
        <f>IF(ISERROR(D21/$D$16),0,100*D21/$D$16)</f>
        <v>14.522107176163944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23</v>
      </c>
      <c r="D22" s="13">
        <v>87.2</v>
      </c>
      <c r="E22" s="28">
        <f>IF(ISERROR(D22/C22),,D22/C22)</f>
        <v>3.7913043478260873</v>
      </c>
      <c r="F22" s="28">
        <f>IF(ISERROR(C22/$B$3),0,C22/$B$3)</f>
        <v>1.1499999999999999</v>
      </c>
      <c r="G22" s="28">
        <f>IF(ISERROR(D22/$B$3),0,D22/$B$3)</f>
        <v>4.3600000000000003</v>
      </c>
      <c r="H22" s="28">
        <f>IF(ISERROR(C22/$C$6),0,100*C22/$C$6)</f>
        <v>2.7845036319612593</v>
      </c>
      <c r="I22" s="28">
        <f>IF(ISERROR(D22/$D$6),0,100*D22/$D$6)</f>
        <v>1.4324905951735583</v>
      </c>
      <c r="J22" s="28">
        <f>IF(ISERROR(C22/$C$16),0,100*C22/$C$16)</f>
        <v>4.1441441441441444</v>
      </c>
      <c r="K22" s="28">
        <f>IF(ISERROR(D22/$D$16),0,100*D22/$D$16)</f>
        <v>2.0851765943709797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52</v>
      </c>
      <c r="D23" s="16">
        <v>5</v>
      </c>
      <c r="E23" s="42">
        <f>IF(ISERROR(D23/C23),,D23/C23)</f>
        <v>9.6153846153846159E-2</v>
      </c>
      <c r="F23" s="42">
        <f>IF(ISERROR(C23/$B$3),0,C23/$B$3)</f>
        <v>2.6</v>
      </c>
      <c r="G23" s="42">
        <f>IF(ISERROR(D23/$B$3),0,D23/$B$3)</f>
        <v>0.25</v>
      </c>
      <c r="H23" s="42">
        <f>IF(ISERROR(C23/$C$6),0,100*C23/$C$6)</f>
        <v>6.2953995157384988</v>
      </c>
      <c r="I23" s="42">
        <f>IF(ISERROR(D23/$D$6),0,100*D23/$D$6)</f>
        <v>8.2138222200318703E-2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24</v>
      </c>
      <c r="D24" s="13">
        <v>5</v>
      </c>
      <c r="E24" s="28">
        <f>IF(ISERROR(D24/C24),,D24/C24)</f>
        <v>0.20833333333333334</v>
      </c>
      <c r="F24" s="28">
        <f>IF(ISERROR(C24/$B$3),0,C24/$B$3)</f>
        <v>1.2</v>
      </c>
      <c r="G24" s="28">
        <f>IF(ISERROR(D24/$B$3),0,D24/$B$3)</f>
        <v>0.25</v>
      </c>
      <c r="H24" s="28">
        <f>IF(ISERROR(C24/$C$6),0,100*C24/$C$6)</f>
        <v>2.9055690072639226</v>
      </c>
      <c r="I24" s="28">
        <f>IF(ISERROR(D24/$D$6),0,100*D24/$D$6)</f>
        <v>8.2138222200318703E-2</v>
      </c>
      <c r="J24" s="28">
        <f>IF(ISERROR(C24/$C$23),0,100*C24/$C$23)</f>
        <v>46.153846153846153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28</v>
      </c>
      <c r="D25" s="13">
        <v>0</v>
      </c>
      <c r="E25" s="28">
        <f>IF(ISERROR(D25/C25),,D25/C25)</f>
        <v>0</v>
      </c>
      <c r="F25" s="28">
        <f>IF(ISERROR(C25/$B$3),0,C25/$B$3)</f>
        <v>1.4</v>
      </c>
      <c r="G25" s="28">
        <f>IF(ISERROR(D25/$B$3),0,D25/$B$3)</f>
        <v>0</v>
      </c>
      <c r="H25" s="28">
        <f>IF(ISERROR(C25/$C$6),0,100*C25/$C$6)</f>
        <v>3.3898305084745761</v>
      </c>
      <c r="I25" s="28">
        <f>IF(ISERROR(D25/$D$6),0,100*D25/$D$6)</f>
        <v>0</v>
      </c>
      <c r="J25" s="28">
        <f>IF(ISERROR(C25/$C$23),0,100*C25/$C$23)</f>
        <v>53.846153846153847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5</v>
      </c>
      <c r="D26" s="16">
        <v>33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185</v>
      </c>
      <c r="D28" s="16">
        <v>1343.3</v>
      </c>
      <c r="E28" s="42">
        <f>IF(ISERROR(D28/C28),,D28/C28)</f>
        <v>7.2610810810810804</v>
      </c>
      <c r="F28" s="42">
        <f>IF(ISERROR(C28/$B$3),0,C28/$B$3)</f>
        <v>9.25</v>
      </c>
      <c r="G28" s="42">
        <f>IF(ISERROR(D28/$B$3),0,D28/$B$3)</f>
        <v>67.164999999999992</v>
      </c>
      <c r="H28" s="42">
        <f>IF(ISERROR(C28/$C$6),0,100*C28/$C$6)</f>
        <v>22.397094430992738</v>
      </c>
      <c r="I28" s="42">
        <f>IF(ISERROR(D28/$D$6),0,100*D28/$D$6)</f>
        <v>22.067254776337624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20</v>
      </c>
      <c r="E29" s="28">
        <f>IF(ISERROR(D29/C29),,D29/C29)</f>
        <v>20</v>
      </c>
      <c r="F29" s="28">
        <f>IF(ISERROR(C29/$B$3),0,C29/$B$3)</f>
        <v>0.05</v>
      </c>
      <c r="G29" s="28">
        <f>IF(ISERROR(D29/$B$3),0,D29/$B$3)</f>
        <v>1</v>
      </c>
      <c r="H29" s="28">
        <f>IF(ISERROR(C29/$C$6),0,100*C29/$C$6)</f>
        <v>0.12106537530266344</v>
      </c>
      <c r="I29" s="28">
        <f>IF(ISERROR(D29/$D$6),0,100*D29/$D$6)</f>
        <v>0.32855288880127481</v>
      </c>
      <c r="J29" s="28">
        <f>IF(ISERROR(C29/$C$28),0,100*C29/$C$28)</f>
        <v>0.54054054054054057</v>
      </c>
      <c r="K29" s="28">
        <f>IF(ISERROR(D29/$D$28),0,100*D29/$D$28)</f>
        <v>1.4888706915804364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2</v>
      </c>
      <c r="D30" s="13">
        <v>45</v>
      </c>
      <c r="E30" s="28">
        <f>IF(ISERROR(D30/C30),,D30/C30)</f>
        <v>22.5</v>
      </c>
      <c r="F30" s="28">
        <f>IF(ISERROR(C30/$B$3),0,C30/$B$3)</f>
        <v>0.1</v>
      </c>
      <c r="G30" s="28">
        <f>IF(ISERROR(D30/$B$3),0,D30/$B$3)</f>
        <v>2.25</v>
      </c>
      <c r="H30" s="28">
        <f>IF(ISERROR(C30/$C$6),0,100*C30/$C$6)</f>
        <v>0.24213075060532688</v>
      </c>
      <c r="I30" s="28">
        <f>IF(ISERROR(D30/$D$6),0,100*D30/$D$6)</f>
        <v>0.73924399980286837</v>
      </c>
      <c r="J30" s="28">
        <f>IF(ISERROR(C30/$C$28),0,100*C30/$C$28)</f>
        <v>1.0810810810810811</v>
      </c>
      <c r="K30" s="28">
        <f>IF(ISERROR(D30/$D$28),0,100*D30/$D$28)</f>
        <v>3.3499590560559818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89</v>
      </c>
      <c r="D32" s="13">
        <v>875.49999999999989</v>
      </c>
      <c r="E32" s="28">
        <f>IF(ISERROR(D32/C32),,D32/C32)</f>
        <v>9.8370786516853919</v>
      </c>
      <c r="F32" s="28">
        <f>IF(ISERROR(C32/$B$3),0,C32/$B$3)</f>
        <v>4.45</v>
      </c>
      <c r="G32" s="28">
        <f>IF(ISERROR(D32/$B$3),0,D32/$B$3)</f>
        <v>43.774999999999991</v>
      </c>
      <c r="H32" s="28">
        <f>IF(ISERROR(C32/$C$6),0,100*C32/$C$6)</f>
        <v>10.774818401937045</v>
      </c>
      <c r="I32" s="28">
        <f>IF(ISERROR(D32/$D$6),0,100*D32/$D$6)</f>
        <v>14.382402707275803</v>
      </c>
      <c r="J32" s="28">
        <f>IF(ISERROR(C32/$C$28),0,100*C32/$C$28)</f>
        <v>48.108108108108105</v>
      </c>
      <c r="K32" s="28">
        <f>IF(ISERROR(D32/$D$28),0,100*D32/$D$28)</f>
        <v>65.175314523933594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57</v>
      </c>
      <c r="D33" s="13">
        <v>189.4</v>
      </c>
      <c r="E33" s="28">
        <f>IF(ISERROR(D33/C33),,D33/C33)</f>
        <v>3.3228070175438598</v>
      </c>
      <c r="F33" s="28">
        <f>IF(ISERROR(C33/$B$3),0,C33/$B$3)</f>
        <v>2.85</v>
      </c>
      <c r="G33" s="28">
        <f>IF(ISERROR(D33/$B$3),0,D33/$B$3)</f>
        <v>9.4700000000000006</v>
      </c>
      <c r="H33" s="28">
        <f>IF(ISERROR(C33/$C$6),0,100*C33/$C$6)</f>
        <v>6.9007263922518156</v>
      </c>
      <c r="I33" s="28">
        <f>IF(ISERROR(D33/$D$6),0,100*D33/$D$6)</f>
        <v>3.1113958569480724</v>
      </c>
      <c r="J33" s="28">
        <f>IF(ISERROR(C33/$C$28),0,100*C33/$C$28)</f>
        <v>30.810810810810811</v>
      </c>
      <c r="K33" s="28">
        <f>IF(ISERROR(D33/$D$28),0,100*D33/$D$28)</f>
        <v>14.099605449266731</v>
      </c>
    </row>
    <row r="34" spans="1:15" x14ac:dyDescent="0.2">
      <c r="A34" s="6" t="s">
        <v>61</v>
      </c>
      <c r="B34" s="48">
        <v>223</v>
      </c>
      <c r="C34" s="38">
        <v>9</v>
      </c>
      <c r="D34" s="13">
        <v>61.300000000000004</v>
      </c>
      <c r="E34" s="28">
        <f>IF(ISERROR(D34/C34),,D34/C34)</f>
        <v>6.8111111111111118</v>
      </c>
      <c r="F34" s="28">
        <f>IF(ISERROR(C34/$B$3),0,C34/$B$3)</f>
        <v>0.45</v>
      </c>
      <c r="G34" s="28">
        <f>IF(ISERROR(D34/$B$3),0,D34/$B$3)</f>
        <v>3.0650000000000004</v>
      </c>
      <c r="H34" s="28">
        <f>IF(ISERROR(C34/$C$6),0,100*C34/$C$6)</f>
        <v>1.089588377723971</v>
      </c>
      <c r="I34" s="28">
        <f>IF(ISERROR(D34/$D$6),0,100*D34/$D$6)</f>
        <v>1.0070146041759074</v>
      </c>
      <c r="J34" s="28">
        <f>IF(ISERROR(C34/$C$28),0,100*C34/$C$28)</f>
        <v>4.8648648648648649</v>
      </c>
      <c r="K34" s="28">
        <f>IF(ISERROR(D34/$D$28),0,100*D34/$D$28)</f>
        <v>4.5633886696940369</v>
      </c>
    </row>
    <row r="35" spans="1:15" x14ac:dyDescent="0.2">
      <c r="A35" s="6" t="s">
        <v>62</v>
      </c>
      <c r="B35" s="48">
        <v>224</v>
      </c>
      <c r="C35" s="38">
        <v>11</v>
      </c>
      <c r="D35" s="13">
        <v>73.2</v>
      </c>
      <c r="E35" s="28">
        <f>IF(ISERROR(D35/C35),,D35/C35)</f>
        <v>6.6545454545454552</v>
      </c>
      <c r="F35" s="28">
        <f>IF(ISERROR(C35/$B$3),0,C35/$B$3)</f>
        <v>0.55000000000000004</v>
      </c>
      <c r="G35" s="28">
        <f>IF(ISERROR(D35/$B$3),0,D35/$B$3)</f>
        <v>3.66</v>
      </c>
      <c r="H35" s="28">
        <f>IF(ISERROR(C35/$C$6),0,100*C35/$C$6)</f>
        <v>1.3317191283292977</v>
      </c>
      <c r="I35" s="28">
        <f>IF(ISERROR(D35/$D$6),0,100*D35/$D$6)</f>
        <v>1.2025035730126659</v>
      </c>
      <c r="J35" s="28">
        <f>IF(ISERROR(C35/$C$28),0,100*C35/$C$28)</f>
        <v>5.9459459459459456</v>
      </c>
      <c r="K35" s="28">
        <f>IF(ISERROR(D35/$D$28),0,100*D35/$D$28)</f>
        <v>5.4492667311843972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3</v>
      </c>
      <c r="D37" s="13">
        <v>13.5</v>
      </c>
      <c r="E37" s="28">
        <f>IF(ISERROR(D37/C37),,D37/C37)</f>
        <v>4.5</v>
      </c>
      <c r="F37" s="28">
        <f>IF(ISERROR(C37/$B$3),0,C37/$B$3)</f>
        <v>0.15</v>
      </c>
      <c r="G37" s="28">
        <f>IF(ISERROR(D37/$B$3),0,D37/$B$3)</f>
        <v>0.67500000000000004</v>
      </c>
      <c r="H37" s="28">
        <f>IF(ISERROR(C37/$C$6),0,100*C37/$C$6)</f>
        <v>0.36319612590799033</v>
      </c>
      <c r="I37" s="28">
        <f>IF(ISERROR(D37/$D$6),0,100*D37/$D$6)</f>
        <v>0.2217731999408605</v>
      </c>
      <c r="J37" s="28">
        <f>IF(ISERROR(C37/$C$28),0,100*C37/$C$28)</f>
        <v>1.6216216216216217</v>
      </c>
      <c r="K37" s="28">
        <f>IF(ISERROR(D37/$D$28),0,100*D37/$D$28)</f>
        <v>1.0049877168167944</v>
      </c>
    </row>
    <row r="38" spans="1:15" x14ac:dyDescent="0.2">
      <c r="A38" s="49" t="s">
        <v>65</v>
      </c>
      <c r="B38" s="48">
        <v>250</v>
      </c>
      <c r="C38" s="38">
        <v>13</v>
      </c>
      <c r="D38" s="13">
        <v>65.400000000000006</v>
      </c>
      <c r="E38" s="28">
        <f>IF(ISERROR(D38/C38),,D38/C38)</f>
        <v>5.0307692307692315</v>
      </c>
      <c r="F38" s="28">
        <f>IF(ISERROR(C38/$B$3),0,C38/$B$3)</f>
        <v>0.65</v>
      </c>
      <c r="G38" s="28">
        <f>IF(ISERROR(D38/$B$3),0,D38/$B$3)</f>
        <v>3.2700000000000005</v>
      </c>
      <c r="H38" s="28">
        <f>IF(ISERROR(C38/$C$6),0,100*C38/$C$6)</f>
        <v>1.5738498789346247</v>
      </c>
      <c r="I38" s="28">
        <f>IF(ISERROR(D38/$D$6),0,100*D38/$D$6)</f>
        <v>1.0743679463801687</v>
      </c>
      <c r="J38" s="28">
        <f>IF(ISERROR(C38/$C$28),0,100*C38/$C$28)</f>
        <v>7.0270270270270272</v>
      </c>
      <c r="K38" s="28">
        <f>IF(ISERROR(D38/$D$28),0,100*D38/$D$28)</f>
        <v>4.8686071614680273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185</v>
      </c>
      <c r="D40" s="16">
        <v>1343.3</v>
      </c>
      <c r="E40" s="42">
        <f>IF(ISERROR(D40/C40),,D40/C40)</f>
        <v>7.2610810810810804</v>
      </c>
      <c r="F40" s="42">
        <f>IF(ISERROR(C40/$B$3),0,C40/$B$3)</f>
        <v>9.25</v>
      </c>
      <c r="G40" s="42">
        <f>IF(ISERROR(D40/$B$3),0,D40/$B$3)</f>
        <v>67.164999999999992</v>
      </c>
      <c r="H40" s="42">
        <f>IF(ISERROR(C40/$C$6),0,100*C40/$C$6)</f>
        <v>22.397094430992738</v>
      </c>
      <c r="I40" s="42">
        <f>IF(ISERROR(D40/$D$6),0,100*D40/$D$6)</f>
        <v>22.067254776337624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27</v>
      </c>
      <c r="D41" s="13">
        <v>186.3</v>
      </c>
      <c r="E41" s="28">
        <f>IF(ISERROR(D41/C41),,D41/C41)</f>
        <v>6.9</v>
      </c>
      <c r="F41" s="28">
        <f>IF(ISERROR(C41/$B$3),0,C41/$B$3)</f>
        <v>1.35</v>
      </c>
      <c r="G41" s="28">
        <f>IF(ISERROR(D41/$B$3),0,D41/$B$3)</f>
        <v>9.3150000000000013</v>
      </c>
      <c r="H41" s="28">
        <f>IF(ISERROR(C41/$C$6),0,100*C41/$C$6)</f>
        <v>3.2687651331719128</v>
      </c>
      <c r="I41" s="28">
        <f>IF(ISERROR(D41/$D$6),0,100*D41/$D$6)</f>
        <v>3.060470159183875</v>
      </c>
      <c r="J41" s="28">
        <f>IF(ISERROR(C41/$C$40),0,100*C41/$C$40)</f>
        <v>14.594594594594595</v>
      </c>
      <c r="K41" s="28">
        <f>IF(ISERROR(D41/$D$40),0,100*D41/$D$40)</f>
        <v>13.868830492071764</v>
      </c>
    </row>
    <row r="42" spans="1:15" x14ac:dyDescent="0.2">
      <c r="A42" s="6" t="s">
        <v>68</v>
      </c>
      <c r="B42" s="5">
        <v>320</v>
      </c>
      <c r="C42" s="38">
        <v>24</v>
      </c>
      <c r="D42" s="13">
        <v>268.89999999999998</v>
      </c>
      <c r="E42" s="28">
        <f>IF(ISERROR(D42/C42),,D42/C42)</f>
        <v>11.204166666666666</v>
      </c>
      <c r="F42" s="28">
        <f>IF(ISERROR(C42/$B$3),0,C42/$B$3)</f>
        <v>1.2</v>
      </c>
      <c r="G42" s="28">
        <f>IF(ISERROR(D42/$B$3),0,D42/$B$3)</f>
        <v>13.444999999999999</v>
      </c>
      <c r="H42" s="28">
        <f>IF(ISERROR(C42/$C$6),0,100*C42/$C$6)</f>
        <v>2.9055690072639226</v>
      </c>
      <c r="I42" s="28">
        <f>IF(ISERROR(D42/$D$6),0,100*D42/$D$6)</f>
        <v>4.4173935899331394</v>
      </c>
      <c r="J42" s="28">
        <f>IF(ISERROR(C42/$C$40),0,100*C42/$C$40)</f>
        <v>12.972972972972974</v>
      </c>
      <c r="K42" s="28">
        <f>IF(ISERROR(D42/$D$40),0,100*D42/$D$40)</f>
        <v>20.017866448298964</v>
      </c>
    </row>
    <row r="43" spans="1:15" x14ac:dyDescent="0.2">
      <c r="A43" s="6" t="s">
        <v>69</v>
      </c>
      <c r="B43" s="5">
        <v>330</v>
      </c>
      <c r="C43" s="38">
        <v>4</v>
      </c>
      <c r="D43" s="13">
        <v>143.80000000000001</v>
      </c>
      <c r="E43" s="28">
        <f>IF(ISERROR(D43/C43),,D43/C43)</f>
        <v>35.950000000000003</v>
      </c>
      <c r="F43" s="28">
        <f>IF(ISERROR(C43/$B$3),0,C43/$B$3)</f>
        <v>0.2</v>
      </c>
      <c r="G43" s="28">
        <f>IF(ISERROR(D43/$B$3),0,D43/$B$3)</f>
        <v>7.19</v>
      </c>
      <c r="H43" s="28">
        <f>IF(ISERROR(C43/$C$6),0,100*C43/$C$6)</f>
        <v>0.48426150121065376</v>
      </c>
      <c r="I43" s="28">
        <f>IF(ISERROR(D43/$D$6),0,100*D43/$D$6)</f>
        <v>2.3622952704811664</v>
      </c>
      <c r="J43" s="28">
        <f>IF(ISERROR(C43/$C$40),0,100*C43/$C$40)</f>
        <v>2.1621621621621623</v>
      </c>
      <c r="K43" s="28">
        <f>IF(ISERROR(D43/$D$40),0,100*D43/$D$40)</f>
        <v>10.704980272463338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20</v>
      </c>
      <c r="D44" s="13">
        <v>80.3</v>
      </c>
      <c r="E44" s="28">
        <f>IF(ISERROR(D44/C44),,D44/C44)</f>
        <v>4.0149999999999997</v>
      </c>
      <c r="F44" s="28">
        <f>IF(ISERROR(C44/$B$3),0,C44/$B$3)</f>
        <v>1</v>
      </c>
      <c r="G44" s="28">
        <f>IF(ISERROR(D44/$B$3),0,D44/$B$3)</f>
        <v>4.0149999999999997</v>
      </c>
      <c r="H44" s="28">
        <f>IF(ISERROR(C44/$C$6),0,100*C44/$C$6)</f>
        <v>2.4213075060532687</v>
      </c>
      <c r="I44" s="28">
        <f>IF(ISERROR(D44/$D$6),0,100*D44/$D$6)</f>
        <v>1.3191398485371184</v>
      </c>
      <c r="J44" s="28">
        <f>IF(ISERROR(C44/$C$40),0,100*C44/$C$40)</f>
        <v>10.810810810810811</v>
      </c>
      <c r="K44" s="28">
        <f>IF(ISERROR(D44/$D$40),0,100*D44/$D$40)</f>
        <v>5.9778158266954513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26</v>
      </c>
      <c r="D45" s="13">
        <v>108.8</v>
      </c>
      <c r="E45" s="28">
        <f>IF(ISERROR(D45/C45),,D45/C45)</f>
        <v>4.1846153846153848</v>
      </c>
      <c r="F45" s="28">
        <f>IF(ISERROR(C45/$B$3),0,C45/$B$3)</f>
        <v>1.3</v>
      </c>
      <c r="G45" s="28">
        <f>IF(ISERROR(D45/$B$3),0,D45/$B$3)</f>
        <v>5.4399999999999995</v>
      </c>
      <c r="H45" s="28">
        <f>IF(ISERROR(C45/$C$6),0,100*C45/$C$6)</f>
        <v>3.1476997578692494</v>
      </c>
      <c r="I45" s="28">
        <f>IF(ISERROR(D45/$D$6),0,100*D45/$D$6)</f>
        <v>1.7873277150789351</v>
      </c>
      <c r="J45" s="28">
        <f>IF(ISERROR(C45/$C$40),0,100*C45/$C$40)</f>
        <v>14.054054054054054</v>
      </c>
      <c r="K45" s="28">
        <f>IF(ISERROR(D45/$D$40),0,100*D45/$D$40)</f>
        <v>8.0994565621975738</v>
      </c>
    </row>
    <row r="46" spans="1:15" x14ac:dyDescent="0.2">
      <c r="A46" s="6" t="s">
        <v>72</v>
      </c>
      <c r="B46" s="5">
        <v>360</v>
      </c>
      <c r="C46" s="38">
        <v>13</v>
      </c>
      <c r="D46" s="13">
        <v>67</v>
      </c>
      <c r="E46" s="28">
        <f>IF(ISERROR(D46/C46),,D46/C46)</f>
        <v>5.1538461538461542</v>
      </c>
      <c r="F46" s="28">
        <f>IF(ISERROR(C46/$B$3),0,C46/$B$3)</f>
        <v>0.65</v>
      </c>
      <c r="G46" s="28">
        <f>IF(ISERROR(D46/$B$3),0,D46/$B$3)</f>
        <v>3.35</v>
      </c>
      <c r="H46" s="28">
        <f>IF(ISERROR(C46/$C$6),0,100*C46/$C$6)</f>
        <v>1.5738498789346247</v>
      </c>
      <c r="I46" s="28">
        <f>IF(ISERROR(D46/$D$6),0,100*D46/$D$6)</f>
        <v>1.1006521774842706</v>
      </c>
      <c r="J46" s="28">
        <f>IF(ISERROR(C46/$C$40),0,100*C46/$C$40)</f>
        <v>7.0270270270270272</v>
      </c>
      <c r="K46" s="28">
        <f>IF(ISERROR(D46/$D$40),0,100*D46/$D$40)</f>
        <v>4.9877168167944612</v>
      </c>
    </row>
    <row r="47" spans="1:15" x14ac:dyDescent="0.2">
      <c r="A47" s="6" t="s">
        <v>73</v>
      </c>
      <c r="B47" s="5">
        <v>370</v>
      </c>
      <c r="C47" s="38">
        <v>12</v>
      </c>
      <c r="D47" s="13">
        <v>48.3</v>
      </c>
      <c r="E47" s="28">
        <f>IF(ISERROR(D47/C47),,D47/C47)</f>
        <v>4.0249999999999995</v>
      </c>
      <c r="F47" s="28">
        <f>IF(ISERROR(C47/$B$3),0,C47/$B$3)</f>
        <v>0.6</v>
      </c>
      <c r="G47" s="28">
        <f>IF(ISERROR(D47/$B$3),0,D47/$B$3)</f>
        <v>2.415</v>
      </c>
      <c r="H47" s="28">
        <f>IF(ISERROR(C47/$C$6),0,100*C47/$C$6)</f>
        <v>1.4527845036319613</v>
      </c>
      <c r="I47" s="28">
        <f>IF(ISERROR(D47/$D$6),0,100*D47/$D$6)</f>
        <v>0.79345522645507871</v>
      </c>
      <c r="J47" s="28">
        <f>IF(ISERROR(C47/$C$40),0,100*C47/$C$40)</f>
        <v>6.4864864864864868</v>
      </c>
      <c r="K47" s="28">
        <f>IF(ISERROR(D47/$D$40),0,100*D47/$D$40)</f>
        <v>3.5956227201667534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7</v>
      </c>
      <c r="D48" s="13">
        <v>25.9</v>
      </c>
      <c r="E48" s="28">
        <f>IF(ISERROR(D48/C48),,D48/C48)</f>
        <v>3.6999999999999997</v>
      </c>
      <c r="F48" s="28">
        <f>IF(ISERROR(C48/$B$3),0,C48/$B$3)</f>
        <v>0.35</v>
      </c>
      <c r="G48" s="28">
        <f>IF(ISERROR(D48/$B$3),0,D48/$B$3)</f>
        <v>1.2949999999999999</v>
      </c>
      <c r="H48" s="28">
        <f>IF(ISERROR(C48/$C$6),0,100*C48/$C$6)</f>
        <v>0.84745762711864403</v>
      </c>
      <c r="I48" s="28">
        <f>IF(ISERROR(D48/$D$6),0,100*D48/$D$6)</f>
        <v>0.42547599099765088</v>
      </c>
      <c r="J48" s="28">
        <f>IF(ISERROR(C48/$C$40),0,100*C48/$C$40)</f>
        <v>3.7837837837837838</v>
      </c>
      <c r="K48" s="28">
        <f>IF(ISERROR(D48/$D$40),0,100*D48/$D$40)</f>
        <v>1.9280875455966651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59</v>
      </c>
      <c r="D51" s="13">
        <v>439.9</v>
      </c>
      <c r="E51" s="28">
        <f>IF(ISERROR(D51/C51),,D51/C51)</f>
        <v>7.4559322033898301</v>
      </c>
      <c r="F51" s="28">
        <f>IF(ISERROR(C51/$B$3),0,C51/$B$3)</f>
        <v>2.95</v>
      </c>
      <c r="G51" s="28">
        <f>IF(ISERROR(D51/$B$3),0,D51/$B$3)</f>
        <v>21.994999999999997</v>
      </c>
      <c r="H51" s="28">
        <f>IF(ISERROR(C51/$C$6),0,100*C51/$C$6)</f>
        <v>7.1428571428571432</v>
      </c>
      <c r="I51" s="28">
        <f>IF(ISERROR(D51/$D$6),0,100*D51/$D$6)</f>
        <v>7.2265207891840397</v>
      </c>
      <c r="J51" s="28">
        <f>IF(ISERROR(C51/$C$40),0,100*C51/$C$40)</f>
        <v>31.891891891891891</v>
      </c>
      <c r="K51" s="28">
        <f>IF(ISERROR(D51/$D$40),0,100*D51/$D$40)</f>
        <v>32.747710861311695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1970.1999999999998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74</v>
      </c>
      <c r="D59" s="20">
        <v>73</v>
      </c>
      <c r="E59" s="16">
        <f>(C59+D59)/2</f>
        <v>73.5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70</v>
      </c>
      <c r="D60" s="17">
        <v>67</v>
      </c>
      <c r="E60" s="16">
        <f>(C60+D60)/2</f>
        <v>68.5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25</v>
      </c>
      <c r="D62" s="14">
        <v>22</v>
      </c>
      <c r="E62" s="13">
        <f>(C62+D62)/2</f>
        <v>23.5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4</v>
      </c>
      <c r="D64" s="14">
        <v>4</v>
      </c>
      <c r="E64" s="13">
        <f>(C64+D64)/2</f>
        <v>4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1</v>
      </c>
      <c r="D65" s="14">
        <v>0</v>
      </c>
      <c r="E65" s="13">
        <f>(C65+D65)/2</f>
        <v>0.5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15</v>
      </c>
      <c r="D66" s="14">
        <v>14</v>
      </c>
      <c r="E66" s="13">
        <f>(C66+D66)/2</f>
        <v>14.5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4</v>
      </c>
      <c r="D68" s="17">
        <v>6</v>
      </c>
      <c r="E68" s="16">
        <f>(C68+D68)/2</f>
        <v>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4</v>
      </c>
      <c r="D70" s="14">
        <v>6</v>
      </c>
      <c r="E70" s="13">
        <f>(C70+D70)/2</f>
        <v>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1</v>
      </c>
      <c r="E73" s="13">
        <f>(C73+D73)/2</f>
        <v>0.5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0</v>
      </c>
      <c r="D74" s="14">
        <v>0</v>
      </c>
      <c r="E74" s="13">
        <f>(C74+D74)/2</f>
        <v>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7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5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1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3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2" sqref="E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137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22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469</v>
      </c>
      <c r="D6" s="59">
        <v>4233.2</v>
      </c>
      <c r="E6" s="42">
        <f>IF(ISERROR(D6/C6),,D6/C6)</f>
        <v>9.0260127931769727</v>
      </c>
      <c r="F6" s="42">
        <f>IF(ISERROR(C6/$B$3),0,C6/$B$3)</f>
        <v>21.318181818181817</v>
      </c>
      <c r="G6" s="42">
        <f>IF(ISERROR(D6/$B$3),0,D6/$B$3)</f>
        <v>192.41818181818181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155</v>
      </c>
      <c r="D7" s="16">
        <v>1359</v>
      </c>
      <c r="E7" s="42">
        <f>IF(ISERROR(D7/C7),,D7/C7)</f>
        <v>8.7677419354838708</v>
      </c>
      <c r="F7" s="42">
        <f>IF(ISERROR(C7/$B$3),0,C7/$B$3)</f>
        <v>7.0454545454545459</v>
      </c>
      <c r="G7" s="42">
        <f>IF(ISERROR(D7/$B$3),0,D7/$B$3)</f>
        <v>61.772727272727273</v>
      </c>
      <c r="H7" s="42">
        <f>IF(ISERROR(C7/$C$6),0,100*C7/$C$6)</f>
        <v>33.049040511727078</v>
      </c>
      <c r="I7" s="42">
        <f>IF(ISERROR(D7/$D$6),0,100*D7/$D$6)</f>
        <v>32.103373334593215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135</v>
      </c>
      <c r="D8" s="13">
        <v>1079.5</v>
      </c>
      <c r="E8" s="28">
        <f>IF(ISERROR(D8/C8),,D8/C8)</f>
        <v>7.996296296296296</v>
      </c>
      <c r="F8" s="28">
        <f>IF(ISERROR(C8/$B$3),0,C8/$B$3)</f>
        <v>6.1363636363636367</v>
      </c>
      <c r="G8" s="28">
        <f>IF(ISERROR(D8/$B$3),0,D8/$B$3)</f>
        <v>49.06818181818182</v>
      </c>
      <c r="H8" s="28">
        <f>IF(ISERROR(C8/$C$6),0,100*C8/$C$6)</f>
        <v>28.784648187633262</v>
      </c>
      <c r="I8" s="28">
        <f>IF(ISERROR(D8/$D$6),0,100*D8/$D$6)</f>
        <v>25.500803174903147</v>
      </c>
      <c r="J8" s="28">
        <f>IF(ISERROR(C8/$C$7),0,100*C8/$C$7)</f>
        <v>87.096774193548384</v>
      </c>
      <c r="K8" s="28">
        <f>IF(ISERROR(D8/$D$7),0,100*D8/$D$7)</f>
        <v>79.433406916850629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9</v>
      </c>
      <c r="D9" s="13">
        <v>139.19999999999999</v>
      </c>
      <c r="E9" s="28">
        <f>IF(ISERROR(D9/C9),,D9/C9)</f>
        <v>15.466666666666665</v>
      </c>
      <c r="F9" s="28">
        <f>IF(ISERROR(C9/$B$3),0,C9/$B$3)</f>
        <v>0.40909090909090912</v>
      </c>
      <c r="G9" s="28">
        <f>IF(ISERROR(D9/$B$3),0,D9/$B$3)</f>
        <v>6.3272727272727272</v>
      </c>
      <c r="H9" s="28">
        <f>IF(ISERROR(C9/$C$6),0,100*C9/$C$6)</f>
        <v>1.9189765458422174</v>
      </c>
      <c r="I9" s="28">
        <f>IF(ISERROR(D9/$D$6),0,100*D9/$D$6)</f>
        <v>3.2882925446470752</v>
      </c>
      <c r="J9" s="28">
        <f>IF(ISERROR(C9/$C$7),0,100*C9/$C$7)</f>
        <v>5.806451612903226</v>
      </c>
      <c r="K9" s="28">
        <f>IF(ISERROR(D9/$D$7),0,100*D9/$D$7)</f>
        <v>10.242825607064017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2</v>
      </c>
      <c r="D10" s="13">
        <v>87.7</v>
      </c>
      <c r="E10" s="28">
        <f>IF(ISERROR(D10/C10),,D10/C10)</f>
        <v>43.85</v>
      </c>
      <c r="F10" s="28">
        <f>IF(ISERROR(C10/$B$3),0,C10/$B$3)</f>
        <v>9.0909090909090912E-2</v>
      </c>
      <c r="G10" s="28">
        <f>IF(ISERROR(D10/$B$3),0,D10/$B$3)</f>
        <v>3.9863636363636363</v>
      </c>
      <c r="H10" s="28">
        <f>IF(ISERROR(C10/$C$6),0,100*C10/$C$6)</f>
        <v>0.42643923240938164</v>
      </c>
      <c r="I10" s="28">
        <f>IF(ISERROR(D10/$D$6),0,100*D10/$D$6)</f>
        <v>2.0717187942927335</v>
      </c>
      <c r="J10" s="28">
        <f>IF(ISERROR(C10/$C$7),0,100*C10/$C$7)</f>
        <v>1.2903225806451613</v>
      </c>
      <c r="K10" s="28">
        <f>IF(ISERROR(D10/$D$7),0,100*D10/$D$7)</f>
        <v>6.4532744665194999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9</v>
      </c>
      <c r="D11" s="13">
        <v>52.6</v>
      </c>
      <c r="E11" s="28">
        <f>IF(ISERROR(D11/C11),,D11/C11)</f>
        <v>5.844444444444445</v>
      </c>
      <c r="F11" s="28">
        <f>IF(ISERROR(C11/$B$3),0,C11/$B$3)</f>
        <v>0.40909090909090912</v>
      </c>
      <c r="G11" s="28">
        <f>IF(ISERROR(D11/$B$3),0,D11/$B$3)</f>
        <v>2.3909090909090911</v>
      </c>
      <c r="H11" s="28">
        <f>IF(ISERROR(C11/$C$6),0,100*C11/$C$6)</f>
        <v>1.9189765458422174</v>
      </c>
      <c r="I11" s="28">
        <f>IF(ISERROR(D11/$D$6),0,100*D11/$D$6)</f>
        <v>1.2425588207502598</v>
      </c>
      <c r="J11" s="28">
        <f>IF(ISERROR(C11/$C$7),0,100*C11/$C$7)</f>
        <v>5.806451612903226</v>
      </c>
      <c r="K11" s="28">
        <f>IF(ISERROR(D11/$D$7),0,100*D11/$D$7)</f>
        <v>3.8704930095658572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88</v>
      </c>
      <c r="D13" s="16">
        <v>1087.3</v>
      </c>
      <c r="E13" s="42">
        <f>IF(ISERROR(D13/C13),,D13/C13)</f>
        <v>12.355681818181818</v>
      </c>
      <c r="F13" s="42">
        <f>IF(ISERROR(C13/$B$3),0,C13/$B$3)</f>
        <v>4</v>
      </c>
      <c r="G13" s="42">
        <f>IF(ISERROR(D13/$B$3),0,D13/$B$3)</f>
        <v>49.422727272727272</v>
      </c>
      <c r="H13" s="42">
        <f>IF(ISERROR(C13/$C$6),0,100*C13/$C$6)</f>
        <v>18.763326226012794</v>
      </c>
      <c r="I13" s="42">
        <f>IF(ISERROR(D13/$D$6),0,100*D13/$D$6)</f>
        <v>25.685060946801475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87</v>
      </c>
      <c r="D14" s="13">
        <v>1084.9000000000001</v>
      </c>
      <c r="E14" s="28">
        <f>IF(ISERROR(D14/C14),,D14/C14)</f>
        <v>12.470114942528737</v>
      </c>
      <c r="F14" s="28">
        <f>IF(ISERROR(C14/$B$3),0,C14/$B$3)</f>
        <v>3.9545454545454546</v>
      </c>
      <c r="G14" s="28">
        <f>IF(ISERROR(D14/$B$3),0,D14/$B$3)</f>
        <v>49.31363636363637</v>
      </c>
      <c r="H14" s="28">
        <f>IF(ISERROR(C14/$C$6),0,100*C14/$C$6)</f>
        <v>18.550106609808104</v>
      </c>
      <c r="I14" s="28">
        <f>IF(ISERROR(D14/$D$6),0,100*D14/$D$6)</f>
        <v>25.628366247755839</v>
      </c>
      <c r="J14" s="28">
        <f>IF(ISERROR(C14/$C$13),0,100*C14/$C$13)</f>
        <v>98.86363636363636</v>
      </c>
      <c r="K14" s="28">
        <f>IF(ISERROR(D14/$D$13),0,100*D14/$D$13)</f>
        <v>99.779269750758772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</v>
      </c>
      <c r="D15" s="13">
        <v>2.4</v>
      </c>
      <c r="E15" s="28">
        <f>IF(ISERROR(D15/C15),,D15/C15)</f>
        <v>2.4</v>
      </c>
      <c r="F15" s="28">
        <f>IF(ISERROR(C15/$B$3),0,C15/$B$3)</f>
        <v>4.5454545454545456E-2</v>
      </c>
      <c r="G15" s="28">
        <f>IF(ISERROR(D15/$B$3),0,D15/$B$3)</f>
        <v>0.10909090909090909</v>
      </c>
      <c r="H15" s="28">
        <f>IF(ISERROR(C15/$C$6),0,100*C15/$C$6)</f>
        <v>0.21321961620469082</v>
      </c>
      <c r="I15" s="28">
        <f>IF(ISERROR(D15/$D$6),0,100*D15/$D$6)</f>
        <v>5.6694699045639237E-2</v>
      </c>
      <c r="J15" s="28">
        <f>IF(ISERROR(C15/$C$13),0,100*C15/$C$13)</f>
        <v>1.1363636363636365</v>
      </c>
      <c r="K15" s="28">
        <f>IF(ISERROR(D15/$D$7),0,100*D15/$D$7)</f>
        <v>0.17660044150110377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226</v>
      </c>
      <c r="D16" s="16">
        <v>1786.9000000000003</v>
      </c>
      <c r="E16" s="42">
        <f>IF(ISERROR(D16/C16),,D16/C16)</f>
        <v>7.9066371681415939</v>
      </c>
      <c r="F16" s="42">
        <f>IF(ISERROR(C16/$B$3),0,C16/$B$3)</f>
        <v>10.272727272727273</v>
      </c>
      <c r="G16" s="42">
        <f>IF(ISERROR(D16/$B$3),0,D16/$B$3)</f>
        <v>81.222727272727283</v>
      </c>
      <c r="H16" s="42">
        <f>IF(ISERROR(C16/$C$6),0,100*C16/$C$6)</f>
        <v>48.187633262260128</v>
      </c>
      <c r="I16" s="42">
        <f>IF(ISERROR(D16/$D$6),0,100*D16/$D$6)</f>
        <v>42.211565718605321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28</v>
      </c>
      <c r="D17" s="13">
        <v>588.29999999999995</v>
      </c>
      <c r="E17" s="28">
        <f>IF(ISERROR(D17/C17),,D17/C17)</f>
        <v>21.010714285714283</v>
      </c>
      <c r="F17" s="28">
        <f>IF(ISERROR(C17/$B$3),0,C17/$B$3)</f>
        <v>1.2727272727272727</v>
      </c>
      <c r="G17" s="28">
        <f>IF(ISERROR(D17/$B$3),0,D17/$B$3)</f>
        <v>26.740909090909089</v>
      </c>
      <c r="H17" s="28">
        <f>IF(ISERROR(C17/$C$6),0,100*C17/$C$6)</f>
        <v>5.9701492537313436</v>
      </c>
      <c r="I17" s="28">
        <f>IF(ISERROR(D17/$D$6),0,100*D17/$D$6)</f>
        <v>13.897288103562316</v>
      </c>
      <c r="J17" s="28">
        <f>IF(ISERROR(C17/$C$16),0,100*C17/$C$16)</f>
        <v>12.389380530973451</v>
      </c>
      <c r="K17" s="28">
        <f>IF(ISERROR(D17/$D$16),0,100*D17/$D$16)</f>
        <v>32.922939168392176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0</v>
      </c>
      <c r="D18" s="13">
        <v>0</v>
      </c>
      <c r="E18" s="28">
        <f>IF(ISERROR(D18/C18),,D18/C18)</f>
        <v>0</v>
      </c>
      <c r="F18" s="28">
        <f>IF(ISERROR(C18/$B$3),0,C18/$B$3)</f>
        <v>0</v>
      </c>
      <c r="G18" s="28">
        <f>IF(ISERROR(D18/$B$3),0,D18/$B$3)</f>
        <v>0</v>
      </c>
      <c r="H18" s="28">
        <f>IF(ISERROR(C18/$C$6),0,100*C18/$C$6)</f>
        <v>0</v>
      </c>
      <c r="I18" s="28">
        <f>IF(ISERROR(D18/$D$6),0,100*D18/$D$6)</f>
        <v>0</v>
      </c>
      <c r="J18" s="28">
        <f>IF(ISERROR(C18/$C$16),0,100*C18/$C$16)</f>
        <v>0</v>
      </c>
      <c r="K18" s="28">
        <f>IF(ISERROR(D18/$D$16),0,100*D18/$D$16)</f>
        <v>0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192</v>
      </c>
      <c r="D19" s="13">
        <v>1120.3</v>
      </c>
      <c r="E19" s="28">
        <f>IF(ISERROR(D19/C19),,D19/C19)</f>
        <v>5.8348958333333334</v>
      </c>
      <c r="F19" s="28">
        <f>IF(ISERROR(C19/$B$3),0,C19/$B$3)</f>
        <v>8.7272727272727266</v>
      </c>
      <c r="G19" s="28">
        <f>IF(ISERROR(D19/$B$3),0,D19/$B$3)</f>
        <v>50.922727272727272</v>
      </c>
      <c r="H19" s="28">
        <f>IF(ISERROR(C19/$C$6),0,100*C19/$C$6)</f>
        <v>40.938166311300641</v>
      </c>
      <c r="I19" s="28">
        <f>IF(ISERROR(D19/$D$6),0,100*D19/$D$6)</f>
        <v>26.464613058679014</v>
      </c>
      <c r="J19" s="28">
        <f>IF(ISERROR(C19/$C$16),0,100*C19/$C$16)</f>
        <v>84.955752212389385</v>
      </c>
      <c r="K19" s="28">
        <f>IF(ISERROR(D19/$D$16),0,100*D19/$D$16)</f>
        <v>62.69517040684984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152</v>
      </c>
      <c r="D20" s="13">
        <v>894.79999999999984</v>
      </c>
      <c r="E20" s="28">
        <f>IF(ISERROR(D20/C20),,D20/C20)</f>
        <v>5.886842105263157</v>
      </c>
      <c r="F20" s="28">
        <f>IF(ISERROR(C20/$B$3),0,C20/$B$3)</f>
        <v>6.9090909090909092</v>
      </c>
      <c r="G20" s="28">
        <f>IF(ISERROR(D20/$B$3),0,D20/$B$3)</f>
        <v>40.672727272727265</v>
      </c>
      <c r="H20" s="28">
        <f>IF(ISERROR(C20/$C$6),0,100*C20/$C$6)</f>
        <v>32.40938166311301</v>
      </c>
      <c r="I20" s="28">
        <f>IF(ISERROR(D20/$D$6),0,100*D20/$D$6)</f>
        <v>21.137673627515824</v>
      </c>
      <c r="J20" s="28">
        <f>IF(ISERROR(C20/$C$16),0,100*C20/$C$16)</f>
        <v>67.256637168141594</v>
      </c>
      <c r="K20" s="28">
        <f>IF(ISERROR(D20/$D$16),0,100*D20/$D$16)</f>
        <v>50.075549834909602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1</v>
      </c>
      <c r="D21" s="13">
        <v>64.3</v>
      </c>
      <c r="E21" s="28">
        <f>IF(ISERROR(D21/C21),,D21/C21)</f>
        <v>64.3</v>
      </c>
      <c r="F21" s="28">
        <f>IF(ISERROR(C21/$B$3),0,C21/$B$3)</f>
        <v>4.5454545454545456E-2</v>
      </c>
      <c r="G21" s="28">
        <f>IF(ISERROR(D21/$B$3),0,D21/$B$3)</f>
        <v>2.9227272727272724</v>
      </c>
      <c r="H21" s="28">
        <f>IF(ISERROR(C21/$C$6),0,100*C21/$C$6)</f>
        <v>0.21321961620469082</v>
      </c>
      <c r="I21" s="28">
        <f>IF(ISERROR(D21/$D$6),0,100*D21/$D$6)</f>
        <v>1.5189454785977512</v>
      </c>
      <c r="J21" s="28">
        <f>IF(ISERROR(C21/$C$16),0,100*C21/$C$16)</f>
        <v>0.44247787610619471</v>
      </c>
      <c r="K21" s="28">
        <f>IF(ISERROR(D21/$D$16),0,100*D21/$D$16)</f>
        <v>3.5984106553248636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5</v>
      </c>
      <c r="D22" s="13">
        <v>14</v>
      </c>
      <c r="E22" s="28">
        <f>IF(ISERROR(D22/C22),,D22/C22)</f>
        <v>2.8</v>
      </c>
      <c r="F22" s="28">
        <f>IF(ISERROR(C22/$B$3),0,C22/$B$3)</f>
        <v>0.22727272727272727</v>
      </c>
      <c r="G22" s="28">
        <f>IF(ISERROR(D22/$B$3),0,D22/$B$3)</f>
        <v>0.63636363636363635</v>
      </c>
      <c r="H22" s="28">
        <f>IF(ISERROR(C22/$C$6),0,100*C22/$C$6)</f>
        <v>1.0660980810234542</v>
      </c>
      <c r="I22" s="28">
        <f>IF(ISERROR(D22/$D$6),0,100*D22/$D$6)</f>
        <v>0.33071907776622889</v>
      </c>
      <c r="J22" s="28">
        <f>IF(ISERROR(C22/$C$16),0,100*C22/$C$16)</f>
        <v>2.2123893805309733</v>
      </c>
      <c r="K22" s="28">
        <f>IF(ISERROR(D22/$D$16),0,100*D22/$D$16)</f>
        <v>0.78347976943309627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0</v>
      </c>
      <c r="D23" s="16">
        <v>0</v>
      </c>
      <c r="E23" s="42">
        <f>IF(ISERROR(D23/C23),,D23/C23)</f>
        <v>0</v>
      </c>
      <c r="F23" s="42">
        <f>IF(ISERROR(C23/$B$3),0,C23/$B$3)</f>
        <v>0</v>
      </c>
      <c r="G23" s="42">
        <f>IF(ISERROR(D23/$B$3),0,D23/$B$3)</f>
        <v>0</v>
      </c>
      <c r="H23" s="42">
        <f>IF(ISERROR(C23/$C$6),0,100*C23/$C$6)</f>
        <v>0</v>
      </c>
      <c r="I23" s="42">
        <f>IF(ISERROR(D23/$D$6),0,100*D23/$D$6)</f>
        <v>0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155</v>
      </c>
      <c r="D28" s="16">
        <v>1359</v>
      </c>
      <c r="E28" s="42">
        <f>IF(ISERROR(D28/C28),,D28/C28)</f>
        <v>8.7677419354838708</v>
      </c>
      <c r="F28" s="42">
        <f>IF(ISERROR(C28/$B$3),0,C28/$B$3)</f>
        <v>7.0454545454545459</v>
      </c>
      <c r="G28" s="42">
        <f>IF(ISERROR(D28/$B$3),0,D28/$B$3)</f>
        <v>61.772727272727273</v>
      </c>
      <c r="H28" s="42">
        <f>IF(ISERROR(C28/$C$6),0,100*C28/$C$6)</f>
        <v>33.049040511727078</v>
      </c>
      <c r="I28" s="42">
        <f>IF(ISERROR(D28/$D$6),0,100*D28/$D$6)</f>
        <v>32.103373334593215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15</v>
      </c>
      <c r="E29" s="28">
        <f>IF(ISERROR(D29/C29),,D29/C29)</f>
        <v>15</v>
      </c>
      <c r="F29" s="28">
        <f>IF(ISERROR(C29/$B$3),0,C29/$B$3)</f>
        <v>4.5454545454545456E-2</v>
      </c>
      <c r="G29" s="28">
        <f>IF(ISERROR(D29/$B$3),0,D29/$B$3)</f>
        <v>0.68181818181818177</v>
      </c>
      <c r="H29" s="28">
        <f>IF(ISERROR(C29/$C$6),0,100*C29/$C$6)</f>
        <v>0.21321961620469082</v>
      </c>
      <c r="I29" s="28">
        <f>IF(ISERROR(D29/$D$6),0,100*D29/$D$6)</f>
        <v>0.35434186903524523</v>
      </c>
      <c r="J29" s="28">
        <f>IF(ISERROR(C29/$C$28),0,100*C29/$C$28)</f>
        <v>0.64516129032258063</v>
      </c>
      <c r="K29" s="28">
        <f>IF(ISERROR(D29/$D$28),0,100*D29/$D$28)</f>
        <v>1.1037527593818985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1</v>
      </c>
      <c r="D31" s="13">
        <v>4</v>
      </c>
      <c r="E31" s="28">
        <f>IF(ISERROR(D31/C31),,D31/C31)</f>
        <v>4</v>
      </c>
      <c r="F31" s="28">
        <f>IF(ISERROR(C31/$B$3),0,C31/$B$3)</f>
        <v>4.5454545454545456E-2</v>
      </c>
      <c r="G31" s="28">
        <f>IF(ISERROR(D31/$B$3),0,D31/$B$3)</f>
        <v>0.18181818181818182</v>
      </c>
      <c r="H31" s="28">
        <f>IF(ISERROR(C31/$C$6),0,100*C31/$C$6)</f>
        <v>0.21321961620469082</v>
      </c>
      <c r="I31" s="28">
        <f>IF(ISERROR(D31/$D$6),0,100*D31/$D$6)</f>
        <v>9.4491165076065392E-2</v>
      </c>
      <c r="J31" s="28">
        <f>IF(ISERROR(C31/$C$28),0,100*C31/$C$28)</f>
        <v>0.64516129032258063</v>
      </c>
      <c r="K31" s="28">
        <f>IF(ISERROR(D31/$D$28),0,100*D31/$D$28)</f>
        <v>0.29433406916850624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73</v>
      </c>
      <c r="D32" s="13">
        <v>819.5</v>
      </c>
      <c r="E32" s="28">
        <f>IF(ISERROR(D32/C32),,D32/C32)</f>
        <v>11.226027397260275</v>
      </c>
      <c r="F32" s="28">
        <f>IF(ISERROR(C32/$B$3),0,C32/$B$3)</f>
        <v>3.3181818181818183</v>
      </c>
      <c r="G32" s="28">
        <f>IF(ISERROR(D32/$B$3),0,D32/$B$3)</f>
        <v>37.25</v>
      </c>
      <c r="H32" s="28">
        <f>IF(ISERROR(C32/$C$6),0,100*C32/$C$6)</f>
        <v>15.565031982942431</v>
      </c>
      <c r="I32" s="28">
        <f>IF(ISERROR(D32/$D$6),0,100*D32/$D$6)</f>
        <v>19.358877444958896</v>
      </c>
      <c r="J32" s="28">
        <f>IF(ISERROR(C32/$C$28),0,100*C32/$C$28)</f>
        <v>47.096774193548384</v>
      </c>
      <c r="K32" s="28">
        <f>IF(ISERROR(D32/$D$28),0,100*D32/$D$28)</f>
        <v>60.301692420897716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53</v>
      </c>
      <c r="D33" s="13">
        <v>364.90000000000003</v>
      </c>
      <c r="E33" s="28">
        <f>IF(ISERROR(D33/C33),,D33/C33)</f>
        <v>6.8849056603773588</v>
      </c>
      <c r="F33" s="28">
        <f>IF(ISERROR(C33/$B$3),0,C33/$B$3)</f>
        <v>2.4090909090909092</v>
      </c>
      <c r="G33" s="28">
        <f>IF(ISERROR(D33/$B$3),0,D33/$B$3)</f>
        <v>16.58636363636364</v>
      </c>
      <c r="H33" s="28">
        <f>IF(ISERROR(C33/$C$6),0,100*C33/$C$6)</f>
        <v>11.300639658848613</v>
      </c>
      <c r="I33" s="28">
        <f>IF(ISERROR(D33/$D$6),0,100*D33/$D$6)</f>
        <v>8.619956534064066</v>
      </c>
      <c r="J33" s="28">
        <f>IF(ISERROR(C33/$C$28),0,100*C33/$C$28)</f>
        <v>34.193548387096776</v>
      </c>
      <c r="K33" s="28">
        <f>IF(ISERROR(D33/$D$28),0,100*D33/$D$28)</f>
        <v>26.850625459896982</v>
      </c>
    </row>
    <row r="34" spans="1:15" x14ac:dyDescent="0.2">
      <c r="A34" s="6" t="s">
        <v>61</v>
      </c>
      <c r="B34" s="48">
        <v>223</v>
      </c>
      <c r="C34" s="38">
        <v>15</v>
      </c>
      <c r="D34" s="13">
        <v>94.1</v>
      </c>
      <c r="E34" s="28">
        <f>IF(ISERROR(D34/C34),,D34/C34)</f>
        <v>6.2733333333333325</v>
      </c>
      <c r="F34" s="28">
        <f>IF(ISERROR(C34/$B$3),0,C34/$B$3)</f>
        <v>0.68181818181818177</v>
      </c>
      <c r="G34" s="28">
        <f>IF(ISERROR(D34/$B$3),0,D34/$B$3)</f>
        <v>4.2772727272727273</v>
      </c>
      <c r="H34" s="28">
        <f>IF(ISERROR(C34/$C$6),0,100*C34/$C$6)</f>
        <v>3.1982942430703623</v>
      </c>
      <c r="I34" s="28">
        <f>IF(ISERROR(D34/$D$6),0,100*D34/$D$6)</f>
        <v>2.2229046584144383</v>
      </c>
      <c r="J34" s="28">
        <f>IF(ISERROR(C34/$C$28),0,100*C34/$C$28)</f>
        <v>9.67741935483871</v>
      </c>
      <c r="K34" s="28">
        <f>IF(ISERROR(D34/$D$28),0,100*D34/$D$28)</f>
        <v>6.9242089771891093</v>
      </c>
    </row>
    <row r="35" spans="1:15" x14ac:dyDescent="0.2">
      <c r="A35" s="6" t="s">
        <v>62</v>
      </c>
      <c r="B35" s="48">
        <v>224</v>
      </c>
      <c r="C35" s="38">
        <v>4</v>
      </c>
      <c r="D35" s="13">
        <v>11.5</v>
      </c>
      <c r="E35" s="28">
        <f>IF(ISERROR(D35/C35),,D35/C35)</f>
        <v>2.875</v>
      </c>
      <c r="F35" s="28">
        <f>IF(ISERROR(C35/$B$3),0,C35/$B$3)</f>
        <v>0.18181818181818182</v>
      </c>
      <c r="G35" s="28">
        <f>IF(ISERROR(D35/$B$3),0,D35/$B$3)</f>
        <v>0.52272727272727271</v>
      </c>
      <c r="H35" s="28">
        <f>IF(ISERROR(C35/$C$6),0,100*C35/$C$6)</f>
        <v>0.85287846481876328</v>
      </c>
      <c r="I35" s="28">
        <f>IF(ISERROR(D35/$D$6),0,100*D35/$D$6)</f>
        <v>0.27166209959368798</v>
      </c>
      <c r="J35" s="28">
        <f>IF(ISERROR(C35/$C$28),0,100*C35/$C$28)</f>
        <v>2.5806451612903225</v>
      </c>
      <c r="K35" s="28">
        <f>IF(ISERROR(D35/$D$28),0,100*D35/$D$28)</f>
        <v>0.84621044885945551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1</v>
      </c>
      <c r="D37" s="13">
        <v>2</v>
      </c>
      <c r="E37" s="28">
        <f>IF(ISERROR(D37/C37),,D37/C37)</f>
        <v>2</v>
      </c>
      <c r="F37" s="28">
        <f>IF(ISERROR(C37/$B$3),0,C37/$B$3)</f>
        <v>4.5454545454545456E-2</v>
      </c>
      <c r="G37" s="28">
        <f>IF(ISERROR(D37/$B$3),0,D37/$B$3)</f>
        <v>9.0909090909090912E-2</v>
      </c>
      <c r="H37" s="28">
        <f>IF(ISERROR(C37/$C$6),0,100*C37/$C$6)</f>
        <v>0.21321961620469082</v>
      </c>
      <c r="I37" s="28">
        <f>IF(ISERROR(D37/$D$6),0,100*D37/$D$6)</f>
        <v>4.7245582538032696E-2</v>
      </c>
      <c r="J37" s="28">
        <f>IF(ISERROR(C37/$C$28),0,100*C37/$C$28)</f>
        <v>0.64516129032258063</v>
      </c>
      <c r="K37" s="28">
        <f>IF(ISERROR(D37/$D$28),0,100*D37/$D$28)</f>
        <v>0.14716703458425312</v>
      </c>
    </row>
    <row r="38" spans="1:15" x14ac:dyDescent="0.2">
      <c r="A38" s="49" t="s">
        <v>65</v>
      </c>
      <c r="B38" s="48">
        <v>250</v>
      </c>
      <c r="C38" s="38">
        <v>7</v>
      </c>
      <c r="D38" s="13">
        <v>48</v>
      </c>
      <c r="E38" s="28">
        <f>IF(ISERROR(D38/C38),,D38/C38)</f>
        <v>6.8571428571428568</v>
      </c>
      <c r="F38" s="28">
        <f>IF(ISERROR(C38/$B$3),0,C38/$B$3)</f>
        <v>0.31818181818181818</v>
      </c>
      <c r="G38" s="28">
        <f>IF(ISERROR(D38/$B$3),0,D38/$B$3)</f>
        <v>2.1818181818181817</v>
      </c>
      <c r="H38" s="28">
        <f>IF(ISERROR(C38/$C$6),0,100*C38/$C$6)</f>
        <v>1.4925373134328359</v>
      </c>
      <c r="I38" s="28">
        <f>IF(ISERROR(D38/$D$6),0,100*D38/$D$6)</f>
        <v>1.1338939809127846</v>
      </c>
      <c r="J38" s="28">
        <f>IF(ISERROR(C38/$C$28),0,100*C38/$C$28)</f>
        <v>4.5161290322580649</v>
      </c>
      <c r="K38" s="28">
        <f>IF(ISERROR(D38/$D$28),0,100*D38/$D$28)</f>
        <v>3.5320088300220749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155</v>
      </c>
      <c r="D40" s="16">
        <v>1358.9999999999998</v>
      </c>
      <c r="E40" s="42">
        <f>IF(ISERROR(D40/C40),,D40/C40)</f>
        <v>8.767741935483869</v>
      </c>
      <c r="F40" s="42">
        <f>IF(ISERROR(C40/$B$3),0,C40/$B$3)</f>
        <v>7.0454545454545459</v>
      </c>
      <c r="G40" s="42">
        <f>IF(ISERROR(D40/$B$3),0,D40/$B$3)</f>
        <v>61.772727272727259</v>
      </c>
      <c r="H40" s="42">
        <f>IF(ISERROR(C40/$C$6),0,100*C40/$C$6)</f>
        <v>33.049040511727078</v>
      </c>
      <c r="I40" s="42">
        <f>IF(ISERROR(D40/$D$6),0,100*D40/$D$6)</f>
        <v>32.103373334593208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15</v>
      </c>
      <c r="D41" s="13">
        <v>64.099999999999994</v>
      </c>
      <c r="E41" s="28">
        <f>IF(ISERROR(D41/C41),,D41/C41)</f>
        <v>4.2733333333333325</v>
      </c>
      <c r="F41" s="28">
        <f>IF(ISERROR(C41/$B$3),0,C41/$B$3)</f>
        <v>0.68181818181818177</v>
      </c>
      <c r="G41" s="28">
        <f>IF(ISERROR(D41/$B$3),0,D41/$B$3)</f>
        <v>2.9136363636363636</v>
      </c>
      <c r="H41" s="28">
        <f>IF(ISERROR(C41/$C$6),0,100*C41/$C$6)</f>
        <v>3.1982942430703623</v>
      </c>
      <c r="I41" s="28">
        <f>IF(ISERROR(D41/$D$6),0,100*D41/$D$6)</f>
        <v>1.5142209203439476</v>
      </c>
      <c r="J41" s="28">
        <f>IF(ISERROR(C41/$C$40),0,100*C41/$C$40)</f>
        <v>9.67741935483871</v>
      </c>
      <c r="K41" s="28">
        <f>IF(ISERROR(D41/$D$40),0,100*D41/$D$40)</f>
        <v>4.7167034584253127</v>
      </c>
    </row>
    <row r="42" spans="1:15" x14ac:dyDescent="0.2">
      <c r="A42" s="6" t="s">
        <v>68</v>
      </c>
      <c r="B42" s="5">
        <v>320</v>
      </c>
      <c r="C42" s="38">
        <v>46</v>
      </c>
      <c r="D42" s="13">
        <v>610.19999999999993</v>
      </c>
      <c r="E42" s="28">
        <f>IF(ISERROR(D42/C42),,D42/C42)</f>
        <v>13.265217391304347</v>
      </c>
      <c r="F42" s="28">
        <f>IF(ISERROR(C42/$B$3),0,C42/$B$3)</f>
        <v>2.0909090909090908</v>
      </c>
      <c r="G42" s="28">
        <f>IF(ISERROR(D42/$B$3),0,D42/$B$3)</f>
        <v>27.736363636363635</v>
      </c>
      <c r="H42" s="28">
        <f>IF(ISERROR(C42/$C$6),0,100*C42/$C$6)</f>
        <v>9.8081023454157776</v>
      </c>
      <c r="I42" s="28">
        <f>IF(ISERROR(D42/$D$6),0,100*D42/$D$6)</f>
        <v>14.414627232353773</v>
      </c>
      <c r="J42" s="28">
        <f>IF(ISERROR(C42/$C$40),0,100*C42/$C$40)</f>
        <v>29.677419354838708</v>
      </c>
      <c r="K42" s="28">
        <f>IF(ISERROR(D42/$D$40),0,100*D42/$D$40)</f>
        <v>44.900662251655632</v>
      </c>
    </row>
    <row r="43" spans="1:15" x14ac:dyDescent="0.2">
      <c r="A43" s="6" t="s">
        <v>69</v>
      </c>
      <c r="B43" s="5">
        <v>330</v>
      </c>
      <c r="C43" s="38">
        <v>1</v>
      </c>
      <c r="D43" s="13">
        <v>10</v>
      </c>
      <c r="E43" s="28">
        <f>IF(ISERROR(D43/C43),,D43/C43)</f>
        <v>10</v>
      </c>
      <c r="F43" s="28">
        <f>IF(ISERROR(C43/$B$3),0,C43/$B$3)</f>
        <v>4.5454545454545456E-2</v>
      </c>
      <c r="G43" s="28">
        <f>IF(ISERROR(D43/$B$3),0,D43/$B$3)</f>
        <v>0.45454545454545453</v>
      </c>
      <c r="H43" s="28">
        <f>IF(ISERROR(C43/$C$6),0,100*C43/$C$6)</f>
        <v>0.21321961620469082</v>
      </c>
      <c r="I43" s="28">
        <f>IF(ISERROR(D43/$D$6),0,100*D43/$D$6)</f>
        <v>0.23622791269016347</v>
      </c>
      <c r="J43" s="28">
        <f>IF(ISERROR(C43/$C$40),0,100*C43/$C$40)</f>
        <v>0.64516129032258063</v>
      </c>
      <c r="K43" s="28">
        <f>IF(ISERROR(D43/$D$40),0,100*D43/$D$40)</f>
        <v>0.73583517292126577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11</v>
      </c>
      <c r="D44" s="13">
        <v>72.5</v>
      </c>
      <c r="E44" s="28">
        <f>IF(ISERROR(D44/C44),,D44/C44)</f>
        <v>6.5909090909090908</v>
      </c>
      <c r="F44" s="28">
        <f>IF(ISERROR(C44/$B$3),0,C44/$B$3)</f>
        <v>0.5</v>
      </c>
      <c r="G44" s="28">
        <f>IF(ISERROR(D44/$B$3),0,D44/$B$3)</f>
        <v>3.2954545454545454</v>
      </c>
      <c r="H44" s="28">
        <f>IF(ISERROR(C44/$C$6),0,100*C44/$C$6)</f>
        <v>2.3454157782515992</v>
      </c>
      <c r="I44" s="28">
        <f>IF(ISERROR(D44/$D$6),0,100*D44/$D$6)</f>
        <v>1.7126523670036853</v>
      </c>
      <c r="J44" s="28">
        <f>IF(ISERROR(C44/$C$40),0,100*C44/$C$40)</f>
        <v>7.096774193548387</v>
      </c>
      <c r="K44" s="28">
        <f>IF(ISERROR(D44/$D$40),0,100*D44/$D$40)</f>
        <v>5.3348050036791763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22</v>
      </c>
      <c r="D45" s="13">
        <v>154.49999999999997</v>
      </c>
      <c r="E45" s="28">
        <f>IF(ISERROR(D45/C45),,D45/C45)</f>
        <v>7.0227272727272716</v>
      </c>
      <c r="F45" s="28">
        <f>IF(ISERROR(C45/$B$3),0,C45/$B$3)</f>
        <v>1</v>
      </c>
      <c r="G45" s="28">
        <f>IF(ISERROR(D45/$B$3),0,D45/$B$3)</f>
        <v>7.0227272727272716</v>
      </c>
      <c r="H45" s="28">
        <f>IF(ISERROR(C45/$C$6),0,100*C45/$C$6)</f>
        <v>4.6908315565031984</v>
      </c>
      <c r="I45" s="28">
        <f>IF(ISERROR(D45/$D$6),0,100*D45/$D$6)</f>
        <v>3.649721251063025</v>
      </c>
      <c r="J45" s="28">
        <f>IF(ISERROR(C45/$C$40),0,100*C45/$C$40)</f>
        <v>14.193548387096774</v>
      </c>
      <c r="K45" s="28">
        <f>IF(ISERROR(D45/$D$40),0,100*D45/$D$40)</f>
        <v>11.368653421633553</v>
      </c>
    </row>
    <row r="46" spans="1:15" x14ac:dyDescent="0.2">
      <c r="A46" s="6" t="s">
        <v>72</v>
      </c>
      <c r="B46" s="5">
        <v>360</v>
      </c>
      <c r="C46" s="38">
        <v>9</v>
      </c>
      <c r="D46" s="13">
        <v>65.2</v>
      </c>
      <c r="E46" s="28">
        <f>IF(ISERROR(D46/C46),,D46/C46)</f>
        <v>7.2444444444444445</v>
      </c>
      <c r="F46" s="28">
        <f>IF(ISERROR(C46/$B$3),0,C46/$B$3)</f>
        <v>0.40909090909090912</v>
      </c>
      <c r="G46" s="28">
        <f>IF(ISERROR(D46/$B$3),0,D46/$B$3)</f>
        <v>2.9636363636363638</v>
      </c>
      <c r="H46" s="28">
        <f>IF(ISERROR(C46/$C$6),0,100*C46/$C$6)</f>
        <v>1.9189765458422174</v>
      </c>
      <c r="I46" s="28">
        <f>IF(ISERROR(D46/$D$6),0,100*D46/$D$6)</f>
        <v>1.540205990739866</v>
      </c>
      <c r="J46" s="28">
        <f>IF(ISERROR(C46/$C$40),0,100*C46/$C$40)</f>
        <v>5.806451612903226</v>
      </c>
      <c r="K46" s="28">
        <f>IF(ISERROR(D46/$D$40),0,100*D46/$D$40)</f>
        <v>4.7976453274466531</v>
      </c>
    </row>
    <row r="47" spans="1:15" x14ac:dyDescent="0.2">
      <c r="A47" s="6" t="s">
        <v>73</v>
      </c>
      <c r="B47" s="5">
        <v>370</v>
      </c>
      <c r="C47" s="38">
        <v>19</v>
      </c>
      <c r="D47" s="13">
        <v>161.4</v>
      </c>
      <c r="E47" s="28">
        <f>IF(ISERROR(D47/C47),,D47/C47)</f>
        <v>8.4947368421052634</v>
      </c>
      <c r="F47" s="28">
        <f>IF(ISERROR(C47/$B$3),0,C47/$B$3)</f>
        <v>0.86363636363636365</v>
      </c>
      <c r="G47" s="28">
        <f>IF(ISERROR(D47/$B$3),0,D47/$B$3)</f>
        <v>7.3363636363636369</v>
      </c>
      <c r="H47" s="28">
        <f>IF(ISERROR(C47/$C$6),0,100*C47/$C$6)</f>
        <v>4.0511727078891262</v>
      </c>
      <c r="I47" s="28">
        <f>IF(ISERROR(D47/$D$6),0,100*D47/$D$6)</f>
        <v>3.8127185108192387</v>
      </c>
      <c r="J47" s="28">
        <f>IF(ISERROR(C47/$C$40),0,100*C47/$C$40)</f>
        <v>12.258064516129032</v>
      </c>
      <c r="K47" s="28">
        <f>IF(ISERROR(D47/$D$40),0,100*D47/$D$40)</f>
        <v>11.876379690949229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16</v>
      </c>
      <c r="D48" s="13">
        <v>131.4</v>
      </c>
      <c r="E48" s="28">
        <f>IF(ISERROR(D48/C48),,D48/C48)</f>
        <v>8.2125000000000004</v>
      </c>
      <c r="F48" s="28">
        <f>IF(ISERROR(C48/$B$3),0,C48/$B$3)</f>
        <v>0.72727272727272729</v>
      </c>
      <c r="G48" s="28">
        <f>IF(ISERROR(D48/$B$3),0,D48/$B$3)</f>
        <v>5.9727272727272727</v>
      </c>
      <c r="H48" s="28">
        <f>IF(ISERROR(C48/$C$6),0,100*C48/$C$6)</f>
        <v>3.4115138592750531</v>
      </c>
      <c r="I48" s="28">
        <f>IF(ISERROR(D48/$D$6),0,100*D48/$D$6)</f>
        <v>3.1040347727487481</v>
      </c>
      <c r="J48" s="28">
        <f>IF(ISERROR(C48/$C$40),0,100*C48/$C$40)</f>
        <v>10.32258064516129</v>
      </c>
      <c r="K48" s="28">
        <f>IF(ISERROR(D48/$D$40),0,100*D48/$D$40)</f>
        <v>9.6688741721854328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32</v>
      </c>
      <c r="D51" s="13">
        <v>221.1</v>
      </c>
      <c r="E51" s="28">
        <f>IF(ISERROR(D51/C51),,D51/C51)</f>
        <v>6.9093749999999998</v>
      </c>
      <c r="F51" s="28">
        <f>IF(ISERROR(C51/$B$3),0,C51/$B$3)</f>
        <v>1.4545454545454546</v>
      </c>
      <c r="G51" s="28">
        <f>IF(ISERROR(D51/$B$3),0,D51/$B$3)</f>
        <v>10.049999999999999</v>
      </c>
      <c r="H51" s="28">
        <f>IF(ISERROR(C51/$C$6),0,100*C51/$C$6)</f>
        <v>6.8230277185501063</v>
      </c>
      <c r="I51" s="28">
        <f>IF(ISERROR(D51/$D$6),0,100*D51/$D$6)</f>
        <v>5.2229991495795147</v>
      </c>
      <c r="J51" s="28">
        <f>IF(ISERROR(C51/$C$40),0,100*C51/$C$40)</f>
        <v>20.64516129032258</v>
      </c>
      <c r="K51" s="28">
        <f>IF(ISERROR(D51/$D$40),0,100*D51/$D$40)</f>
        <v>16.269315673289185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165.6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56</v>
      </c>
      <c r="D59" s="20">
        <v>63</v>
      </c>
      <c r="E59" s="16">
        <f>(C59+D59)/2</f>
        <v>59.5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43</v>
      </c>
      <c r="D60" s="17">
        <v>46</v>
      </c>
      <c r="E60" s="16">
        <f>(C60+D60)/2</f>
        <v>44.5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19</v>
      </c>
      <c r="D62" s="14">
        <v>22</v>
      </c>
      <c r="E62" s="13">
        <f>(C62+D62)/2</f>
        <v>20.5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6</v>
      </c>
      <c r="D65" s="14">
        <v>6</v>
      </c>
      <c r="E65" s="13">
        <f>(C65+D65)/2</f>
        <v>6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21</v>
      </c>
      <c r="D66" s="14">
        <v>21</v>
      </c>
      <c r="E66" s="13">
        <f>(C66+D66)/2</f>
        <v>21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1</v>
      </c>
      <c r="E67" s="13">
        <f>(C67+D67)/2</f>
        <v>0.5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13</v>
      </c>
      <c r="D68" s="17">
        <v>17</v>
      </c>
      <c r="E68" s="16">
        <f>(C68+D68)/2</f>
        <v>15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6</v>
      </c>
      <c r="D70" s="14">
        <v>9</v>
      </c>
      <c r="E70" s="13">
        <f>(C70+D70)/2</f>
        <v>7.5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1</v>
      </c>
      <c r="D73" s="14">
        <v>2</v>
      </c>
      <c r="E73" s="13">
        <f>(C73+D73)/2</f>
        <v>1.5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3</v>
      </c>
      <c r="D74" s="14">
        <v>4</v>
      </c>
      <c r="E74" s="13">
        <f>(C74+D74)/2</f>
        <v>3.5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8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4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3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H2" sqref="H2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138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38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591</v>
      </c>
      <c r="D6" s="59">
        <v>5231.699999999998</v>
      </c>
      <c r="E6" s="42">
        <f>IF(ISERROR(D6/C6),,D6/C6)</f>
        <v>8.8522842639593868</v>
      </c>
      <c r="F6" s="42">
        <f>IF(ISERROR(C6/$B$3),0,C6/$B$3)</f>
        <v>15.552631578947368</v>
      </c>
      <c r="G6" s="42">
        <f>IF(ISERROR(D6/$B$3),0,D6/$B$3)</f>
        <v>137.67631578947362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244</v>
      </c>
      <c r="D7" s="16">
        <v>1358.4000000000003</v>
      </c>
      <c r="E7" s="42">
        <f>IF(ISERROR(D7/C7),,D7/C7)</f>
        <v>5.5672131147540993</v>
      </c>
      <c r="F7" s="42">
        <f>IF(ISERROR(C7/$B$3),0,C7/$B$3)</f>
        <v>6.4210526315789478</v>
      </c>
      <c r="G7" s="42">
        <f>IF(ISERROR(D7/$B$3),0,D7/$B$3)</f>
        <v>35.747368421052641</v>
      </c>
      <c r="H7" s="42">
        <f>IF(ISERROR(C7/$C$6),0,100*C7/$C$6)</f>
        <v>41.285956006768188</v>
      </c>
      <c r="I7" s="42">
        <f>IF(ISERROR(D7/$D$6),0,100*D7/$D$6)</f>
        <v>25.964791559149049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183</v>
      </c>
      <c r="D8" s="13">
        <v>907.5</v>
      </c>
      <c r="E8" s="28">
        <f>IF(ISERROR(D8/C8),,D8/C8)</f>
        <v>4.9590163934426226</v>
      </c>
      <c r="F8" s="28">
        <f>IF(ISERROR(C8/$B$3),0,C8/$B$3)</f>
        <v>4.8157894736842106</v>
      </c>
      <c r="G8" s="28">
        <f>IF(ISERROR(D8/$B$3),0,D8/$B$3)</f>
        <v>23.881578947368421</v>
      </c>
      <c r="H8" s="28">
        <f>IF(ISERROR(C8/$C$6),0,100*C8/$C$6)</f>
        <v>30.964467005076141</v>
      </c>
      <c r="I8" s="28">
        <f>IF(ISERROR(D8/$D$6),0,100*D8/$D$6)</f>
        <v>17.346178106542812</v>
      </c>
      <c r="J8" s="28">
        <f>IF(ISERROR(C8/$C$7),0,100*C8/$C$7)</f>
        <v>75</v>
      </c>
      <c r="K8" s="28">
        <f>IF(ISERROR(D8/$D$7),0,100*D8/$D$7)</f>
        <v>66.806537102473484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36</v>
      </c>
      <c r="D9" s="13">
        <v>336.4</v>
      </c>
      <c r="E9" s="28">
        <f>IF(ISERROR(D9/C9),,D9/C9)</f>
        <v>9.3444444444444432</v>
      </c>
      <c r="F9" s="28">
        <f>IF(ISERROR(C9/$B$3),0,C9/$B$3)</f>
        <v>0.94736842105263153</v>
      </c>
      <c r="G9" s="28">
        <f>IF(ISERROR(D9/$B$3),0,D9/$B$3)</f>
        <v>8.8526315789473671</v>
      </c>
      <c r="H9" s="28">
        <f>IF(ISERROR(C9/$C$6),0,100*C9/$C$6)</f>
        <v>6.0913705583756341</v>
      </c>
      <c r="I9" s="28">
        <f>IF(ISERROR(D9/$D$6),0,100*D9/$D$6)</f>
        <v>6.4300323030754845</v>
      </c>
      <c r="J9" s="28">
        <f>IF(ISERROR(C9/$C$7),0,100*C9/$C$7)</f>
        <v>14.754098360655737</v>
      </c>
      <c r="K9" s="28">
        <f>IF(ISERROR(D9/$D$7),0,100*D9/$D$7)</f>
        <v>24.764428739693752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1</v>
      </c>
      <c r="D10" s="13">
        <v>14</v>
      </c>
      <c r="E10" s="28">
        <f>IF(ISERROR(D10/C10),,D10/C10)</f>
        <v>14</v>
      </c>
      <c r="F10" s="28">
        <f>IF(ISERROR(C10/$B$3),0,C10/$B$3)</f>
        <v>2.6315789473684209E-2</v>
      </c>
      <c r="G10" s="28">
        <f>IF(ISERROR(D10/$B$3),0,D10/$B$3)</f>
        <v>0.36842105263157893</v>
      </c>
      <c r="H10" s="28">
        <f>IF(ISERROR(C10/$C$6),0,100*C10/$C$6)</f>
        <v>0.16920473773265651</v>
      </c>
      <c r="I10" s="28">
        <f>IF(ISERROR(D10/$D$6),0,100*D10/$D$6)</f>
        <v>0.26759944186402135</v>
      </c>
      <c r="J10" s="28">
        <f>IF(ISERROR(C10/$C$7),0,100*C10/$C$7)</f>
        <v>0.4098360655737705</v>
      </c>
      <c r="K10" s="28">
        <f>IF(ISERROR(D10/$D$7),0,100*D10/$D$7)</f>
        <v>1.0306242638398113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24</v>
      </c>
      <c r="D11" s="13">
        <v>100.5</v>
      </c>
      <c r="E11" s="28">
        <f>IF(ISERROR(D11/C11),,D11/C11)</f>
        <v>4.1875</v>
      </c>
      <c r="F11" s="28">
        <f>IF(ISERROR(C11/$B$3),0,C11/$B$3)</f>
        <v>0.63157894736842102</v>
      </c>
      <c r="G11" s="28">
        <f>IF(ISERROR(D11/$B$3),0,D11/$B$3)</f>
        <v>2.6447368421052633</v>
      </c>
      <c r="H11" s="28">
        <f>IF(ISERROR(C11/$C$6),0,100*C11/$C$6)</f>
        <v>4.0609137055837561</v>
      </c>
      <c r="I11" s="28">
        <f>IF(ISERROR(D11/$D$6),0,100*D11/$D$6)</f>
        <v>1.9209817076667248</v>
      </c>
      <c r="J11" s="28">
        <f>IF(ISERROR(C11/$C$7),0,100*C11/$C$7)</f>
        <v>9.8360655737704921</v>
      </c>
      <c r="K11" s="28">
        <f>IF(ISERROR(D11/$D$7),0,100*D11/$D$7)</f>
        <v>7.3984098939929313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57</v>
      </c>
      <c r="D13" s="16">
        <v>873.99999999999989</v>
      </c>
      <c r="E13" s="42">
        <f>IF(ISERROR(D13/C13),,D13/C13)</f>
        <v>15.333333333333332</v>
      </c>
      <c r="F13" s="42">
        <f>IF(ISERROR(C13/$B$3),0,C13/$B$3)</f>
        <v>1.5</v>
      </c>
      <c r="G13" s="42">
        <f>IF(ISERROR(D13/$B$3),0,D13/$B$3)</f>
        <v>22.999999999999996</v>
      </c>
      <c r="H13" s="42">
        <f>IF(ISERROR(C13/$C$6),0,100*C13/$C$6)</f>
        <v>9.6446700507614214</v>
      </c>
      <c r="I13" s="42">
        <f>IF(ISERROR(D13/$D$6),0,100*D13/$D$6)</f>
        <v>16.705850870653901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56</v>
      </c>
      <c r="D14" s="13">
        <v>870.69999999999993</v>
      </c>
      <c r="E14" s="28">
        <f>IF(ISERROR(D14/C14),,D14/C14)</f>
        <v>15.548214285714284</v>
      </c>
      <c r="F14" s="28">
        <f>IF(ISERROR(C14/$B$3),0,C14/$B$3)</f>
        <v>1.4736842105263157</v>
      </c>
      <c r="G14" s="28">
        <f>IF(ISERROR(D14/$B$3),0,D14/$B$3)</f>
        <v>22.913157894736841</v>
      </c>
      <c r="H14" s="28">
        <f>IF(ISERROR(C14/$C$6),0,100*C14/$C$6)</f>
        <v>9.4754653130287654</v>
      </c>
      <c r="I14" s="28">
        <f>IF(ISERROR(D14/$D$6),0,100*D14/$D$6)</f>
        <v>16.642773859357387</v>
      </c>
      <c r="J14" s="28">
        <f>IF(ISERROR(C14/$C$13),0,100*C14/$C$13)</f>
        <v>98.245614035087726</v>
      </c>
      <c r="K14" s="28">
        <f>IF(ISERROR(D14/$D$13),0,100*D14/$D$13)</f>
        <v>99.622425629290632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1</v>
      </c>
      <c r="D15" s="13">
        <v>3.3</v>
      </c>
      <c r="E15" s="28">
        <f>IF(ISERROR(D15/C15),,D15/C15)</f>
        <v>3.3</v>
      </c>
      <c r="F15" s="28">
        <f>IF(ISERROR(C15/$B$3),0,C15/$B$3)</f>
        <v>2.6315789473684209E-2</v>
      </c>
      <c r="G15" s="28">
        <f>IF(ISERROR(D15/$B$3),0,D15/$B$3)</f>
        <v>8.6842105263157887E-2</v>
      </c>
      <c r="H15" s="28">
        <f>IF(ISERROR(C15/$C$6),0,100*C15/$C$6)</f>
        <v>0.16920473773265651</v>
      </c>
      <c r="I15" s="28">
        <f>IF(ISERROR(D15/$D$6),0,100*D15/$D$6)</f>
        <v>6.3077011296519325E-2</v>
      </c>
      <c r="J15" s="28">
        <f>IF(ISERROR(C15/$C$13),0,100*C15/$C$13)</f>
        <v>1.7543859649122806</v>
      </c>
      <c r="K15" s="28">
        <f>IF(ISERROR(D15/$D$7),0,100*D15/$D$7)</f>
        <v>0.24293286219081267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289</v>
      </c>
      <c r="D16" s="16">
        <v>2997.8</v>
      </c>
      <c r="E16" s="42">
        <f>IF(ISERROR(D16/C16),,D16/C16)</f>
        <v>10.373010380622839</v>
      </c>
      <c r="F16" s="42">
        <f>IF(ISERROR(C16/$B$3),0,C16/$B$3)</f>
        <v>7.6052631578947372</v>
      </c>
      <c r="G16" s="42">
        <f>IF(ISERROR(D16/$B$3),0,D16/$B$3)</f>
        <v>78.889473684210529</v>
      </c>
      <c r="H16" s="42">
        <f>IF(ISERROR(C16/$C$6),0,100*C16/$C$6)</f>
        <v>48.900169204737736</v>
      </c>
      <c r="I16" s="42">
        <f>IF(ISERROR(D16/$D$6),0,100*D16/$D$6)</f>
        <v>57.300686201425947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36</v>
      </c>
      <c r="D17" s="13">
        <v>573.29999999999995</v>
      </c>
      <c r="E17" s="28">
        <f>IF(ISERROR(D17/C17),,D17/C17)</f>
        <v>15.924999999999999</v>
      </c>
      <c r="F17" s="28">
        <f>IF(ISERROR(C17/$B$3),0,C17/$B$3)</f>
        <v>0.94736842105263153</v>
      </c>
      <c r="G17" s="28">
        <f>IF(ISERROR(D17/$B$3),0,D17/$B$3)</f>
        <v>15.086842105263157</v>
      </c>
      <c r="H17" s="28">
        <f>IF(ISERROR(C17/$C$6),0,100*C17/$C$6)</f>
        <v>6.0913705583756341</v>
      </c>
      <c r="I17" s="28">
        <f>IF(ISERROR(D17/$D$6),0,100*D17/$D$6)</f>
        <v>10.958197144331674</v>
      </c>
      <c r="J17" s="28">
        <f>IF(ISERROR(C17/$C$16),0,100*C17/$C$16)</f>
        <v>12.456747404844291</v>
      </c>
      <c r="K17" s="28">
        <f>IF(ISERROR(D17/$D$16),0,100*D17/$D$16)</f>
        <v>19.124024284475279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33</v>
      </c>
      <c r="E18" s="28">
        <f>IF(ISERROR(D18/C18),,D18/C18)</f>
        <v>16.5</v>
      </c>
      <c r="F18" s="28">
        <f>IF(ISERROR(C18/$B$3),0,C18/$B$3)</f>
        <v>5.2631578947368418E-2</v>
      </c>
      <c r="G18" s="28">
        <f>IF(ISERROR(D18/$B$3),0,D18/$B$3)</f>
        <v>0.86842105263157898</v>
      </c>
      <c r="H18" s="28">
        <f>IF(ISERROR(C18/$C$6),0,100*C18/$C$6)</f>
        <v>0.33840947546531303</v>
      </c>
      <c r="I18" s="28">
        <f>IF(ISERROR(D18/$D$6),0,100*D18/$D$6)</f>
        <v>0.63077011296519325</v>
      </c>
      <c r="J18" s="28">
        <f>IF(ISERROR(C18/$C$16),0,100*C18/$C$16)</f>
        <v>0.69204152249134943</v>
      </c>
      <c r="K18" s="28">
        <f>IF(ISERROR(D18/$D$16),0,100*D18/$D$16)</f>
        <v>1.100807258656348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192</v>
      </c>
      <c r="D19" s="13">
        <v>1832.5</v>
      </c>
      <c r="E19" s="28">
        <f>IF(ISERROR(D19/C19),,D19/C19)</f>
        <v>9.5442708333333339</v>
      </c>
      <c r="F19" s="28">
        <f>IF(ISERROR(C19/$B$3),0,C19/$B$3)</f>
        <v>5.0526315789473681</v>
      </c>
      <c r="G19" s="28">
        <f>IF(ISERROR(D19/$B$3),0,D19/$B$3)</f>
        <v>48.223684210526315</v>
      </c>
      <c r="H19" s="28">
        <f>IF(ISERROR(C19/$C$6),0,100*C19/$C$6)</f>
        <v>32.487309644670049</v>
      </c>
      <c r="I19" s="28">
        <f>IF(ISERROR(D19/$D$6),0,100*D19/$D$6)</f>
        <v>35.026855515415654</v>
      </c>
      <c r="J19" s="28">
        <f>IF(ISERROR(C19/$C$16),0,100*C19/$C$16)</f>
        <v>66.435986159169545</v>
      </c>
      <c r="K19" s="28">
        <f>IF(ISERROR(D19/$D$16),0,100*D19/$D$16)</f>
        <v>61.128160651144171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138</v>
      </c>
      <c r="D20" s="13">
        <v>728.90000000000009</v>
      </c>
      <c r="E20" s="28">
        <f>IF(ISERROR(D20/C20),,D20/C20)</f>
        <v>5.2818840579710153</v>
      </c>
      <c r="F20" s="28">
        <f>IF(ISERROR(C20/$B$3),0,C20/$B$3)</f>
        <v>3.6315789473684212</v>
      </c>
      <c r="G20" s="28">
        <f>IF(ISERROR(D20/$B$3),0,D20/$B$3)</f>
        <v>19.181578947368422</v>
      </c>
      <c r="H20" s="28">
        <f>IF(ISERROR(C20/$C$6),0,100*C20/$C$6)</f>
        <v>23.350253807106601</v>
      </c>
      <c r="I20" s="28">
        <f>IF(ISERROR(D20/$D$6),0,100*D20/$D$6)</f>
        <v>13.932373798191801</v>
      </c>
      <c r="J20" s="28">
        <f>IF(ISERROR(C20/$C$16),0,100*C20/$C$16)</f>
        <v>47.750865051903112</v>
      </c>
      <c r="K20" s="28">
        <f>IF(ISERROR(D20/$D$16),0,100*D20/$D$16)</f>
        <v>24.314497298018551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16</v>
      </c>
      <c r="D21" s="13">
        <v>284.89999999999998</v>
      </c>
      <c r="E21" s="28">
        <f>IF(ISERROR(D21/C21),,D21/C21)</f>
        <v>17.806249999999999</v>
      </c>
      <c r="F21" s="28">
        <f>IF(ISERROR(C21/$B$3),0,C21/$B$3)</f>
        <v>0.42105263157894735</v>
      </c>
      <c r="G21" s="28">
        <f>IF(ISERROR(D21/$B$3),0,D21/$B$3)</f>
        <v>7.4973684210526308</v>
      </c>
      <c r="H21" s="28">
        <f>IF(ISERROR(C21/$C$6),0,100*C21/$C$6)</f>
        <v>2.7072758037225042</v>
      </c>
      <c r="I21" s="28">
        <f>IF(ISERROR(D21/$D$6),0,100*D21/$D$6)</f>
        <v>5.4456486419328343</v>
      </c>
      <c r="J21" s="28">
        <f>IF(ISERROR(C21/$C$16),0,100*C21/$C$16)</f>
        <v>5.5363321799307954</v>
      </c>
      <c r="K21" s="28">
        <f>IF(ISERROR(D21/$D$16),0,100*D21/$D$16)</f>
        <v>9.5036359997331363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43</v>
      </c>
      <c r="D22" s="13">
        <v>274.10000000000002</v>
      </c>
      <c r="E22" s="28">
        <f>IF(ISERROR(D22/C22),,D22/C22)</f>
        <v>6.3744186046511633</v>
      </c>
      <c r="F22" s="28">
        <f>IF(ISERROR(C22/$B$3),0,C22/$B$3)</f>
        <v>1.131578947368421</v>
      </c>
      <c r="G22" s="28">
        <f>IF(ISERROR(D22/$B$3),0,D22/$B$3)</f>
        <v>7.2131578947368427</v>
      </c>
      <c r="H22" s="28">
        <f>IF(ISERROR(C22/$C$6),0,100*C22/$C$6)</f>
        <v>7.2758037225042305</v>
      </c>
      <c r="I22" s="28">
        <f>IF(ISERROR(D22/$D$6),0,100*D22/$D$6)</f>
        <v>5.2392147867805905</v>
      </c>
      <c r="J22" s="28">
        <f>IF(ISERROR(C22/$C$16),0,100*C22/$C$16)</f>
        <v>14.878892733564014</v>
      </c>
      <c r="K22" s="28">
        <f>IF(ISERROR(D22/$D$16),0,100*D22/$D$16)</f>
        <v>9.1433718059910607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1</v>
      </c>
      <c r="D23" s="16">
        <v>1.5</v>
      </c>
      <c r="E23" s="42">
        <f>IF(ISERROR(D23/C23),,D23/C23)</f>
        <v>1.5</v>
      </c>
      <c r="F23" s="42">
        <f>IF(ISERROR(C23/$B$3),0,C23/$B$3)</f>
        <v>2.6315789473684209E-2</v>
      </c>
      <c r="G23" s="42">
        <f>IF(ISERROR(D23/$B$3),0,D23/$B$3)</f>
        <v>3.9473684210526314E-2</v>
      </c>
      <c r="H23" s="42">
        <f>IF(ISERROR(C23/$C$6),0,100*C23/$C$6)</f>
        <v>0.16920473773265651</v>
      </c>
      <c r="I23" s="42">
        <f>IF(ISERROR(D23/$D$6),0,100*D23/$D$6)</f>
        <v>2.8671368771145147E-2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</v>
      </c>
      <c r="D25" s="13">
        <v>1.5</v>
      </c>
      <c r="E25" s="28">
        <f>IF(ISERROR(D25/C25),,D25/C25)</f>
        <v>1.5</v>
      </c>
      <c r="F25" s="28">
        <f>IF(ISERROR(C25/$B$3),0,C25/$B$3)</f>
        <v>2.6315789473684209E-2</v>
      </c>
      <c r="G25" s="28">
        <f>IF(ISERROR(D25/$B$3),0,D25/$B$3)</f>
        <v>3.9473684210526314E-2</v>
      </c>
      <c r="H25" s="28">
        <f>IF(ISERROR(C25/$C$6),0,100*C25/$C$6)</f>
        <v>0.16920473773265651</v>
      </c>
      <c r="I25" s="28">
        <f>IF(ISERROR(D25/$D$6),0,100*D25/$D$6)</f>
        <v>2.8671368771145147E-2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244</v>
      </c>
      <c r="D28" s="16">
        <v>1358.4000000000003</v>
      </c>
      <c r="E28" s="42">
        <f>IF(ISERROR(D28/C28),,D28/C28)</f>
        <v>5.5672131147540993</v>
      </c>
      <c r="F28" s="42">
        <f>IF(ISERROR(C28/$B$3),0,C28/$B$3)</f>
        <v>6.4210526315789478</v>
      </c>
      <c r="G28" s="42">
        <f>IF(ISERROR(D28/$B$3),0,D28/$B$3)</f>
        <v>35.747368421052641</v>
      </c>
      <c r="H28" s="42">
        <f>IF(ISERROR(C28/$C$6),0,100*C28/$C$6)</f>
        <v>41.285956006768188</v>
      </c>
      <c r="I28" s="42">
        <f>IF(ISERROR(D28/$D$6),0,100*D28/$D$6)</f>
        <v>25.964791559149049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8</v>
      </c>
      <c r="D29" s="13">
        <v>122.60000000000001</v>
      </c>
      <c r="E29" s="28">
        <f>IF(ISERROR(D29/C29),,D29/C29)</f>
        <v>15.325000000000001</v>
      </c>
      <c r="F29" s="28">
        <f>IF(ISERROR(C29/$B$3),0,C29/$B$3)</f>
        <v>0.21052631578947367</v>
      </c>
      <c r="G29" s="28">
        <f>IF(ISERROR(D29/$B$3),0,D29/$B$3)</f>
        <v>3.2263157894736842</v>
      </c>
      <c r="H29" s="28">
        <f>IF(ISERROR(C29/$C$6),0,100*C29/$C$6)</f>
        <v>1.3536379018612521</v>
      </c>
      <c r="I29" s="28">
        <f>IF(ISERROR(D29/$D$6),0,100*D29/$D$6)</f>
        <v>2.3434065408949301</v>
      </c>
      <c r="J29" s="28">
        <f>IF(ISERROR(C29/$C$28),0,100*C29/$C$28)</f>
        <v>3.278688524590164</v>
      </c>
      <c r="K29" s="28">
        <f>IF(ISERROR(D29/$D$28),0,100*D29/$D$28)</f>
        <v>9.0253239104829195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3</v>
      </c>
      <c r="D30" s="13">
        <v>66.900000000000006</v>
      </c>
      <c r="E30" s="28">
        <f>IF(ISERROR(D30/C30),,D30/C30)</f>
        <v>22.3</v>
      </c>
      <c r="F30" s="28">
        <f>IF(ISERROR(C30/$B$3),0,C30/$B$3)</f>
        <v>7.8947368421052627E-2</v>
      </c>
      <c r="G30" s="28">
        <f>IF(ISERROR(D30/$B$3),0,D30/$B$3)</f>
        <v>1.7605263157894739</v>
      </c>
      <c r="H30" s="28">
        <f>IF(ISERROR(C30/$C$6),0,100*C30/$C$6)</f>
        <v>0.50761421319796951</v>
      </c>
      <c r="I30" s="28">
        <f>IF(ISERROR(D30/$D$6),0,100*D30/$D$6)</f>
        <v>1.2787430471930736</v>
      </c>
      <c r="J30" s="28">
        <f>IF(ISERROR(C30/$C$28),0,100*C30/$C$28)</f>
        <v>1.2295081967213115</v>
      </c>
      <c r="K30" s="28">
        <f>IF(ISERROR(D30/$D$28),0,100*D30/$D$28)</f>
        <v>4.9249116607773846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15</v>
      </c>
      <c r="D31" s="13">
        <v>45.6</v>
      </c>
      <c r="E31" s="28">
        <f>IF(ISERROR(D31/C31),,D31/C31)</f>
        <v>3.04</v>
      </c>
      <c r="F31" s="28">
        <f>IF(ISERROR(C31/$B$3),0,C31/$B$3)</f>
        <v>0.39473684210526316</v>
      </c>
      <c r="G31" s="28">
        <f>IF(ISERROR(D31/$B$3),0,D31/$B$3)</f>
        <v>1.2</v>
      </c>
      <c r="H31" s="28">
        <f>IF(ISERROR(C31/$C$6),0,100*C31/$C$6)</f>
        <v>2.5380710659898478</v>
      </c>
      <c r="I31" s="28">
        <f>IF(ISERROR(D31/$D$6),0,100*D31/$D$6)</f>
        <v>0.87160961064281239</v>
      </c>
      <c r="J31" s="28">
        <f>IF(ISERROR(C31/$C$28),0,100*C31/$C$28)</f>
        <v>6.1475409836065573</v>
      </c>
      <c r="K31" s="28">
        <f>IF(ISERROR(D31/$D$28),0,100*D31/$D$28)</f>
        <v>3.356890459363957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85</v>
      </c>
      <c r="D32" s="13">
        <v>542.59999999999991</v>
      </c>
      <c r="E32" s="28">
        <f>IF(ISERROR(D32/C32),,D32/C32)</f>
        <v>6.3835294117647052</v>
      </c>
      <c r="F32" s="28">
        <f>IF(ISERROR(C32/$B$3),0,C32/$B$3)</f>
        <v>2.236842105263158</v>
      </c>
      <c r="G32" s="28">
        <f>IF(ISERROR(D32/$B$3),0,D32/$B$3)</f>
        <v>14.278947368421051</v>
      </c>
      <c r="H32" s="28">
        <f>IF(ISERROR(C32/$C$6),0,100*C32/$C$6)</f>
        <v>14.382402707275803</v>
      </c>
      <c r="I32" s="28">
        <f>IF(ISERROR(D32/$D$6),0,100*D32/$D$6)</f>
        <v>10.371389796815569</v>
      </c>
      <c r="J32" s="28">
        <f>IF(ISERROR(C32/$C$28),0,100*C32/$C$28)</f>
        <v>34.83606557377049</v>
      </c>
      <c r="K32" s="28">
        <f>IF(ISERROR(D32/$D$28),0,100*D32/$D$28)</f>
        <v>39.944051825677249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72</v>
      </c>
      <c r="D33" s="13">
        <v>307.60000000000002</v>
      </c>
      <c r="E33" s="28">
        <f>IF(ISERROR(D33/C33),,D33/C33)</f>
        <v>4.2722222222222221</v>
      </c>
      <c r="F33" s="28">
        <f>IF(ISERROR(C33/$B$3),0,C33/$B$3)</f>
        <v>1.8947368421052631</v>
      </c>
      <c r="G33" s="28">
        <f>IF(ISERROR(D33/$B$3),0,D33/$B$3)</f>
        <v>8.094736842105263</v>
      </c>
      <c r="H33" s="28">
        <f>IF(ISERROR(C33/$C$6),0,100*C33/$C$6)</f>
        <v>12.182741116751268</v>
      </c>
      <c r="I33" s="28">
        <f>IF(ISERROR(D33/$D$6),0,100*D33/$D$6)</f>
        <v>5.8795420226694981</v>
      </c>
      <c r="J33" s="28">
        <f>IF(ISERROR(C33/$C$28),0,100*C33/$C$28)</f>
        <v>29.508196721311474</v>
      </c>
      <c r="K33" s="28">
        <f>IF(ISERROR(D33/$D$28),0,100*D33/$D$28)</f>
        <v>22.644287396937571</v>
      </c>
    </row>
    <row r="34" spans="1:15" x14ac:dyDescent="0.2">
      <c r="A34" s="6" t="s">
        <v>61</v>
      </c>
      <c r="B34" s="48">
        <v>223</v>
      </c>
      <c r="C34" s="38">
        <v>30</v>
      </c>
      <c r="D34" s="13">
        <v>169</v>
      </c>
      <c r="E34" s="28">
        <f>IF(ISERROR(D34/C34),,D34/C34)</f>
        <v>5.6333333333333337</v>
      </c>
      <c r="F34" s="28">
        <f>IF(ISERROR(C34/$B$3),0,C34/$B$3)</f>
        <v>0.78947368421052633</v>
      </c>
      <c r="G34" s="28">
        <f>IF(ISERROR(D34/$B$3),0,D34/$B$3)</f>
        <v>4.4473684210526319</v>
      </c>
      <c r="H34" s="28">
        <f>IF(ISERROR(C34/$C$6),0,100*C34/$C$6)</f>
        <v>5.0761421319796955</v>
      </c>
      <c r="I34" s="28">
        <f>IF(ISERROR(D34/$D$6),0,100*D34/$D$6)</f>
        <v>3.2303075482156864</v>
      </c>
      <c r="J34" s="28">
        <f>IF(ISERROR(C34/$C$28),0,100*C34/$C$28)</f>
        <v>12.295081967213115</v>
      </c>
      <c r="K34" s="28">
        <f>IF(ISERROR(D34/$D$28),0,100*D34/$D$28)</f>
        <v>12.441107184923437</v>
      </c>
    </row>
    <row r="35" spans="1:15" x14ac:dyDescent="0.2">
      <c r="A35" s="6" t="s">
        <v>62</v>
      </c>
      <c r="B35" s="48">
        <v>224</v>
      </c>
      <c r="C35" s="38">
        <v>4</v>
      </c>
      <c r="D35" s="13">
        <v>13</v>
      </c>
      <c r="E35" s="28">
        <f>IF(ISERROR(D35/C35),,D35/C35)</f>
        <v>3.25</v>
      </c>
      <c r="F35" s="28">
        <f>IF(ISERROR(C35/$B$3),0,C35/$B$3)</f>
        <v>0.10526315789473684</v>
      </c>
      <c r="G35" s="28">
        <f>IF(ISERROR(D35/$B$3),0,D35/$B$3)</f>
        <v>0.34210526315789475</v>
      </c>
      <c r="H35" s="28">
        <f>IF(ISERROR(C35/$C$6),0,100*C35/$C$6)</f>
        <v>0.67681895093062605</v>
      </c>
      <c r="I35" s="28">
        <f>IF(ISERROR(D35/$D$6),0,100*D35/$D$6)</f>
        <v>0.24848519601659125</v>
      </c>
      <c r="J35" s="28">
        <f>IF(ISERROR(C35/$C$28),0,100*C35/$C$28)</f>
        <v>1.639344262295082</v>
      </c>
      <c r="K35" s="28">
        <f>IF(ISERROR(D35/$D$28),0,100*D35/$D$28)</f>
        <v>0.95700824499411052</v>
      </c>
    </row>
    <row r="36" spans="1:15" x14ac:dyDescent="0.2">
      <c r="A36" s="6" t="s">
        <v>63</v>
      </c>
      <c r="B36" s="48">
        <v>230</v>
      </c>
      <c r="C36" s="38">
        <v>1</v>
      </c>
      <c r="D36" s="13">
        <v>4</v>
      </c>
      <c r="E36" s="28">
        <f>IF(ISERROR(D36/C36),,D36/C36)</f>
        <v>4</v>
      </c>
      <c r="F36" s="28">
        <f>IF(ISERROR(C36/$B$3),0,C36/$B$3)</f>
        <v>2.6315789473684209E-2</v>
      </c>
      <c r="G36" s="28">
        <f>IF(ISERROR(D36/$B$3),0,D36/$B$3)</f>
        <v>0.10526315789473684</v>
      </c>
      <c r="H36" s="28">
        <f>IF(ISERROR(C36/$C$6),0,100*C36/$C$6)</f>
        <v>0.16920473773265651</v>
      </c>
      <c r="I36" s="28">
        <f>IF(ISERROR(D36/$D$6),0,100*D36/$D$6)</f>
        <v>7.6456983389720387E-2</v>
      </c>
      <c r="J36" s="28">
        <f>IF(ISERROR(C36/$C$28),0,100*C36/$C$28)</f>
        <v>0.4098360655737705</v>
      </c>
      <c r="K36" s="28">
        <f>IF(ISERROR(D36/$D$28),0,100*D36/$D$28)</f>
        <v>0.29446407538280323</v>
      </c>
    </row>
    <row r="37" spans="1:15" ht="24" x14ac:dyDescent="0.2">
      <c r="A37" s="6" t="s">
        <v>64</v>
      </c>
      <c r="B37" s="48">
        <v>240</v>
      </c>
      <c r="C37" s="38">
        <v>8</v>
      </c>
      <c r="D37" s="13">
        <v>27.6</v>
      </c>
      <c r="E37" s="28">
        <f>IF(ISERROR(D37/C37),,D37/C37)</f>
        <v>3.45</v>
      </c>
      <c r="F37" s="28">
        <f>IF(ISERROR(C37/$B$3),0,C37/$B$3)</f>
        <v>0.21052631578947367</v>
      </c>
      <c r="G37" s="28">
        <f>IF(ISERROR(D37/$B$3),0,D37/$B$3)</f>
        <v>0.72631578947368425</v>
      </c>
      <c r="H37" s="28">
        <f>IF(ISERROR(C37/$C$6),0,100*C37/$C$6)</f>
        <v>1.3536379018612521</v>
      </c>
      <c r="I37" s="28">
        <f>IF(ISERROR(D37/$D$6),0,100*D37/$D$6)</f>
        <v>0.5275531853890707</v>
      </c>
      <c r="J37" s="28">
        <f>IF(ISERROR(C37/$C$28),0,100*C37/$C$28)</f>
        <v>3.278688524590164</v>
      </c>
      <c r="K37" s="28">
        <f>IF(ISERROR(D37/$D$28),0,100*D37/$D$28)</f>
        <v>2.0318021201413421</v>
      </c>
    </row>
    <row r="38" spans="1:15" x14ac:dyDescent="0.2">
      <c r="A38" s="49" t="s">
        <v>65</v>
      </c>
      <c r="B38" s="48">
        <v>250</v>
      </c>
      <c r="C38" s="38">
        <v>18</v>
      </c>
      <c r="D38" s="13">
        <v>59.5</v>
      </c>
      <c r="E38" s="28">
        <f>IF(ISERROR(D38/C38),,D38/C38)</f>
        <v>3.3055555555555554</v>
      </c>
      <c r="F38" s="28">
        <f>IF(ISERROR(C38/$B$3),0,C38/$B$3)</f>
        <v>0.47368421052631576</v>
      </c>
      <c r="G38" s="28">
        <f>IF(ISERROR(D38/$B$3),0,D38/$B$3)</f>
        <v>1.5657894736842106</v>
      </c>
      <c r="H38" s="28">
        <f>IF(ISERROR(C38/$C$6),0,100*C38/$C$6)</f>
        <v>3.0456852791878171</v>
      </c>
      <c r="I38" s="28">
        <f>IF(ISERROR(D38/$D$6),0,100*D38/$D$6)</f>
        <v>1.1372976279220908</v>
      </c>
      <c r="J38" s="28">
        <f>IF(ISERROR(C38/$C$28),0,100*C38/$C$28)</f>
        <v>7.3770491803278686</v>
      </c>
      <c r="K38" s="28">
        <f>IF(ISERROR(D38/$D$28),0,100*D38/$D$28)</f>
        <v>4.3801531213191982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244</v>
      </c>
      <c r="D40" s="16">
        <v>1358.3999999999999</v>
      </c>
      <c r="E40" s="42">
        <f>IF(ISERROR(D40/C40),,D40/C40)</f>
        <v>5.5672131147540975</v>
      </c>
      <c r="F40" s="42">
        <f>IF(ISERROR(C40/$B$3),0,C40/$B$3)</f>
        <v>6.4210526315789478</v>
      </c>
      <c r="G40" s="42">
        <f>IF(ISERROR(D40/$B$3),0,D40/$B$3)</f>
        <v>35.747368421052627</v>
      </c>
      <c r="H40" s="42">
        <f>IF(ISERROR(C40/$C$6),0,100*C40/$C$6)</f>
        <v>41.285956006768188</v>
      </c>
      <c r="I40" s="42">
        <f>IF(ISERROR(D40/$D$6),0,100*D40/$D$6)</f>
        <v>25.964791559149045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38</v>
      </c>
      <c r="D41" s="13">
        <v>271.79999999999995</v>
      </c>
      <c r="E41" s="28">
        <f>IF(ISERROR(D41/C41),,D41/C41)</f>
        <v>7.1526315789473669</v>
      </c>
      <c r="F41" s="28">
        <f>IF(ISERROR(C41/$B$3),0,C41/$B$3)</f>
        <v>1</v>
      </c>
      <c r="G41" s="28">
        <f>IF(ISERROR(D41/$B$3),0,D41/$B$3)</f>
        <v>7.1526315789473669</v>
      </c>
      <c r="H41" s="28">
        <f>IF(ISERROR(C41/$C$6),0,100*C41/$C$6)</f>
        <v>6.4297800338409479</v>
      </c>
      <c r="I41" s="28">
        <f>IF(ISERROR(D41/$D$6),0,100*D41/$D$6)</f>
        <v>5.1952520213314992</v>
      </c>
      <c r="J41" s="28">
        <f>IF(ISERROR(C41/$C$40),0,100*C41/$C$40)</f>
        <v>15.573770491803279</v>
      </c>
      <c r="K41" s="28">
        <f>IF(ISERROR(D41/$D$40),0,100*D41/$D$40)</f>
        <v>20.008833922261484</v>
      </c>
    </row>
    <row r="42" spans="1:15" x14ac:dyDescent="0.2">
      <c r="A42" s="6" t="s">
        <v>68</v>
      </c>
      <c r="B42" s="5">
        <v>320</v>
      </c>
      <c r="C42" s="38">
        <v>19</v>
      </c>
      <c r="D42" s="13">
        <v>134.1</v>
      </c>
      <c r="E42" s="28">
        <f>IF(ISERROR(D42/C42),,D42/C42)</f>
        <v>7.0578947368421048</v>
      </c>
      <c r="F42" s="28">
        <f>IF(ISERROR(C42/$B$3),0,C42/$B$3)</f>
        <v>0.5</v>
      </c>
      <c r="G42" s="28">
        <f>IF(ISERROR(D42/$B$3),0,D42/$B$3)</f>
        <v>3.5289473684210524</v>
      </c>
      <c r="H42" s="28">
        <f>IF(ISERROR(C42/$C$6),0,100*C42/$C$6)</f>
        <v>3.2148900169204739</v>
      </c>
      <c r="I42" s="28">
        <f>IF(ISERROR(D42/$D$6),0,100*D42/$D$6)</f>
        <v>2.5632203681403758</v>
      </c>
      <c r="J42" s="28">
        <f>IF(ISERROR(C42/$C$40),0,100*C42/$C$40)</f>
        <v>7.7868852459016393</v>
      </c>
      <c r="K42" s="28">
        <f>IF(ISERROR(D42/$D$40),0,100*D42/$D$40)</f>
        <v>9.8719081272084814</v>
      </c>
    </row>
    <row r="43" spans="1:15" x14ac:dyDescent="0.2">
      <c r="A43" s="6" t="s">
        <v>69</v>
      </c>
      <c r="B43" s="5">
        <v>330</v>
      </c>
      <c r="C43" s="38">
        <v>7</v>
      </c>
      <c r="D43" s="13">
        <v>153.6</v>
      </c>
      <c r="E43" s="28">
        <f>IF(ISERROR(D43/C43),,D43/C43)</f>
        <v>21.942857142857143</v>
      </c>
      <c r="F43" s="28">
        <f>IF(ISERROR(C43/$B$3),0,C43/$B$3)</f>
        <v>0.18421052631578946</v>
      </c>
      <c r="G43" s="28">
        <f>IF(ISERROR(D43/$B$3),0,D43/$B$3)</f>
        <v>4.0421052631578949</v>
      </c>
      <c r="H43" s="28">
        <f>IF(ISERROR(C43/$C$6),0,100*C43/$C$6)</f>
        <v>1.1844331641285957</v>
      </c>
      <c r="I43" s="28">
        <f>IF(ISERROR(D43/$D$6),0,100*D43/$D$6)</f>
        <v>2.9359481621652628</v>
      </c>
      <c r="J43" s="28">
        <f>IF(ISERROR(C43/$C$40),0,100*C43/$C$40)</f>
        <v>2.8688524590163933</v>
      </c>
      <c r="K43" s="28">
        <f>IF(ISERROR(D43/$D$40),0,100*D43/$D$40)</f>
        <v>11.307420494699647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22</v>
      </c>
      <c r="D44" s="13">
        <v>68.099999999999994</v>
      </c>
      <c r="E44" s="28">
        <f>IF(ISERROR(D44/C44),,D44/C44)</f>
        <v>3.0954545454545452</v>
      </c>
      <c r="F44" s="28">
        <f>IF(ISERROR(C44/$B$3),0,C44/$B$3)</f>
        <v>0.57894736842105265</v>
      </c>
      <c r="G44" s="28">
        <f>IF(ISERROR(D44/$B$3),0,D44/$B$3)</f>
        <v>1.7921052631578946</v>
      </c>
      <c r="H44" s="28">
        <f>IF(ISERROR(C44/$C$6),0,100*C44/$C$6)</f>
        <v>3.7225042301184432</v>
      </c>
      <c r="I44" s="28">
        <f>IF(ISERROR(D44/$D$6),0,100*D44/$D$6)</f>
        <v>1.3016801422099895</v>
      </c>
      <c r="J44" s="28">
        <f>IF(ISERROR(C44/$C$40),0,100*C44/$C$40)</f>
        <v>9.0163934426229506</v>
      </c>
      <c r="K44" s="28">
        <f>IF(ISERROR(D44/$D$40),0,100*D44/$D$40)</f>
        <v>5.0132508833922262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52</v>
      </c>
      <c r="D45" s="13">
        <v>183</v>
      </c>
      <c r="E45" s="28">
        <f>IF(ISERROR(D45/C45),,D45/C45)</f>
        <v>3.5192307692307692</v>
      </c>
      <c r="F45" s="28">
        <f>IF(ISERROR(C45/$B$3),0,C45/$B$3)</f>
        <v>1.368421052631579</v>
      </c>
      <c r="G45" s="28">
        <f>IF(ISERROR(D45/$B$3),0,D45/$B$3)</f>
        <v>4.8157894736842106</v>
      </c>
      <c r="H45" s="28">
        <f>IF(ISERROR(C45/$C$6),0,100*C45/$C$6)</f>
        <v>8.7986463620981379</v>
      </c>
      <c r="I45" s="28">
        <f>IF(ISERROR(D45/$D$6),0,100*D45/$D$6)</f>
        <v>3.497906990079708</v>
      </c>
      <c r="J45" s="28">
        <f>IF(ISERROR(C45/$C$40),0,100*C45/$C$40)</f>
        <v>21.311475409836067</v>
      </c>
      <c r="K45" s="28">
        <f>IF(ISERROR(D45/$D$40),0,100*D45/$D$40)</f>
        <v>13.471731448763252</v>
      </c>
    </row>
    <row r="46" spans="1:15" x14ac:dyDescent="0.2">
      <c r="A46" s="6" t="s">
        <v>72</v>
      </c>
      <c r="B46" s="5">
        <v>360</v>
      </c>
      <c r="C46" s="38">
        <v>20</v>
      </c>
      <c r="D46" s="13">
        <v>61.4</v>
      </c>
      <c r="E46" s="28">
        <f>IF(ISERROR(D46/C46),,D46/C46)</f>
        <v>3.07</v>
      </c>
      <c r="F46" s="28">
        <f>IF(ISERROR(C46/$B$3),0,C46/$B$3)</f>
        <v>0.52631578947368418</v>
      </c>
      <c r="G46" s="28">
        <f>IF(ISERROR(D46/$B$3),0,D46/$B$3)</f>
        <v>1.6157894736842104</v>
      </c>
      <c r="H46" s="28">
        <f>IF(ISERROR(C46/$C$6),0,100*C46/$C$6)</f>
        <v>3.3840947546531304</v>
      </c>
      <c r="I46" s="28">
        <f>IF(ISERROR(D46/$D$6),0,100*D46/$D$6)</f>
        <v>1.1736146950322079</v>
      </c>
      <c r="J46" s="28">
        <f>IF(ISERROR(C46/$C$40),0,100*C46/$C$40)</f>
        <v>8.1967213114754092</v>
      </c>
      <c r="K46" s="28">
        <f>IF(ISERROR(D46/$D$40),0,100*D46/$D$40)</f>
        <v>4.5200235571260308</v>
      </c>
    </row>
    <row r="47" spans="1:15" x14ac:dyDescent="0.2">
      <c r="A47" s="6" t="s">
        <v>73</v>
      </c>
      <c r="B47" s="5">
        <v>370</v>
      </c>
      <c r="C47" s="38">
        <v>20</v>
      </c>
      <c r="D47" s="13">
        <v>66.5</v>
      </c>
      <c r="E47" s="28">
        <f>IF(ISERROR(D47/C47),,D47/C47)</f>
        <v>3.3250000000000002</v>
      </c>
      <c r="F47" s="28">
        <f>IF(ISERROR(C47/$B$3),0,C47/$B$3)</f>
        <v>0.52631578947368418</v>
      </c>
      <c r="G47" s="28">
        <f>IF(ISERROR(D47/$B$3),0,D47/$B$3)</f>
        <v>1.75</v>
      </c>
      <c r="H47" s="28">
        <f>IF(ISERROR(C47/$C$6),0,100*C47/$C$6)</f>
        <v>3.3840947546531304</v>
      </c>
      <c r="I47" s="28">
        <f>IF(ISERROR(D47/$D$6),0,100*D47/$D$6)</f>
        <v>1.2710973488541015</v>
      </c>
      <c r="J47" s="28">
        <f>IF(ISERROR(C47/$C$40),0,100*C47/$C$40)</f>
        <v>8.1967213114754092</v>
      </c>
      <c r="K47" s="28">
        <f>IF(ISERROR(D47/$D$40),0,100*D47/$D$40)</f>
        <v>4.895465253239105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16</v>
      </c>
      <c r="D48" s="13">
        <v>53.5</v>
      </c>
      <c r="E48" s="28">
        <f>IF(ISERROR(D48/C48),,D48/C48)</f>
        <v>3.34375</v>
      </c>
      <c r="F48" s="28">
        <f>IF(ISERROR(C48/$B$3),0,C48/$B$3)</f>
        <v>0.42105263157894735</v>
      </c>
      <c r="G48" s="28">
        <f>IF(ISERROR(D48/$B$3),0,D48/$B$3)</f>
        <v>1.4078947368421053</v>
      </c>
      <c r="H48" s="28">
        <f>IF(ISERROR(C48/$C$6),0,100*C48/$C$6)</f>
        <v>2.7072758037225042</v>
      </c>
      <c r="I48" s="28">
        <f>IF(ISERROR(D48/$D$6),0,100*D48/$D$6)</f>
        <v>1.0226121528375103</v>
      </c>
      <c r="J48" s="28">
        <f>IF(ISERROR(C48/$C$40),0,100*C48/$C$40)</f>
        <v>6.557377049180328</v>
      </c>
      <c r="K48" s="28">
        <f>IF(ISERROR(D48/$D$40),0,100*D48/$D$40)</f>
        <v>3.9384570082449946</v>
      </c>
    </row>
    <row r="49" spans="1:14" x14ac:dyDescent="0.2">
      <c r="A49" s="6" t="s">
        <v>75</v>
      </c>
      <c r="B49" s="5">
        <v>372</v>
      </c>
      <c r="C49" s="38">
        <v>3</v>
      </c>
      <c r="D49" s="13">
        <v>11</v>
      </c>
      <c r="E49" s="28">
        <f>IF(ISERROR(D49/C49),,D49/C49)</f>
        <v>3.6666666666666665</v>
      </c>
      <c r="F49" s="28">
        <f>IF(ISERROR(C49/$B$3),0,C49/$B$3)</f>
        <v>7.8947368421052627E-2</v>
      </c>
      <c r="G49" s="28">
        <f>IF(ISERROR(D49/$B$3),0,D49/$B$3)</f>
        <v>0.28947368421052633</v>
      </c>
      <c r="H49" s="28">
        <f>IF(ISERROR(C49/$C$6),0,100*C49/$C$6)</f>
        <v>0.50761421319796951</v>
      </c>
      <c r="I49" s="28">
        <f>IF(ISERROR(D49/$D$6),0,100*D49/$D$6)</f>
        <v>0.21025670432173107</v>
      </c>
      <c r="J49" s="28">
        <f>IF(ISERROR(C49/$C$40),0,100*C49/$C$40)</f>
        <v>1.2295081967213115</v>
      </c>
      <c r="K49" s="28">
        <f>IF(ISERROR(D49/$D$40),0,100*D49/$D$40)</f>
        <v>0.80977620730270916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66</v>
      </c>
      <c r="D51" s="13">
        <v>419.90000000000003</v>
      </c>
      <c r="E51" s="28">
        <f>IF(ISERROR(D51/C51),,D51/C51)</f>
        <v>6.3621212121212123</v>
      </c>
      <c r="F51" s="28">
        <f>IF(ISERROR(C51/$B$3),0,C51/$B$3)</f>
        <v>1.736842105263158</v>
      </c>
      <c r="G51" s="28">
        <f>IF(ISERROR(D51/$B$3),0,D51/$B$3)</f>
        <v>11.05</v>
      </c>
      <c r="H51" s="28">
        <f>IF(ISERROR(C51/$C$6),0,100*C51/$C$6)</f>
        <v>11.167512690355331</v>
      </c>
      <c r="I51" s="28">
        <f>IF(ISERROR(D51/$D$6),0,100*D51/$D$6)</f>
        <v>8.0260718313358979</v>
      </c>
      <c r="J51" s="28">
        <f>IF(ISERROR(C51/$C$40),0,100*C51/$C$40)</f>
        <v>27.049180327868854</v>
      </c>
      <c r="K51" s="28">
        <f>IF(ISERROR(D51/$D$40),0,100*D51/$D$40)</f>
        <v>30.911366313309781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3086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63</v>
      </c>
      <c r="D59" s="20">
        <v>68</v>
      </c>
      <c r="E59" s="16">
        <f>(C59+D59)/2</f>
        <v>65.5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51</v>
      </c>
      <c r="D60" s="17">
        <v>56</v>
      </c>
      <c r="E60" s="16">
        <f>(C60+D60)/2</f>
        <v>53.5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36</v>
      </c>
      <c r="D62" s="14">
        <v>39</v>
      </c>
      <c r="E62" s="13">
        <f>(C62+D62)/2</f>
        <v>37.5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3</v>
      </c>
      <c r="E65" s="13">
        <f>(C65+D65)/2</f>
        <v>2.5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11</v>
      </c>
      <c r="D66" s="14">
        <v>11</v>
      </c>
      <c r="E66" s="13">
        <f>(C66+D66)/2</f>
        <v>11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12</v>
      </c>
      <c r="D68" s="17">
        <v>12</v>
      </c>
      <c r="E68" s="16">
        <f>(C68+D68)/2</f>
        <v>12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8</v>
      </c>
      <c r="D70" s="14">
        <v>9</v>
      </c>
      <c r="E70" s="13">
        <f>(C70+D70)/2</f>
        <v>8.5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1</v>
      </c>
      <c r="E73" s="13">
        <f>(C73+D73)/2</f>
        <v>0.5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</v>
      </c>
      <c r="D74" s="14">
        <v>2</v>
      </c>
      <c r="E74" s="13">
        <f>(C74+D74)/2</f>
        <v>2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10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3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6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A3" sqref="A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209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117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16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21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418</v>
      </c>
      <c r="D6" s="59">
        <v>3675.1</v>
      </c>
      <c r="E6" s="42">
        <f>IF(ISERROR(D6/C6),,D6/C6)</f>
        <v>8.7921052631578949</v>
      </c>
      <c r="F6" s="42">
        <f>IF(ISERROR(C6/$B$3),0,C6/$B$3)</f>
        <v>26.125</v>
      </c>
      <c r="G6" s="42">
        <f>IF(ISERROR(D6/$B$3),0,D6/$B$3)</f>
        <v>229.69374999999999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216</v>
      </c>
      <c r="D7" s="16">
        <v>1886.3</v>
      </c>
      <c r="E7" s="42">
        <f>IF(ISERROR(D7/C7),,D7/C7)</f>
        <v>8.7328703703703709</v>
      </c>
      <c r="F7" s="42">
        <f>IF(ISERROR(C7/$B$3),0,C7/$B$3)</f>
        <v>13.5</v>
      </c>
      <c r="G7" s="42">
        <f>IF(ISERROR(D7/$B$3),0,D7/$B$3)</f>
        <v>117.89375</v>
      </c>
      <c r="H7" s="42">
        <f>IF(ISERROR(C7/$C$6),0,100*C7/$C$6)</f>
        <v>51.674641148325357</v>
      </c>
      <c r="I7" s="42">
        <f>IF(ISERROR(D7/$D$6),0,100*D7/$D$6)</f>
        <v>51.326494517156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199</v>
      </c>
      <c r="D8" s="13">
        <v>1656.9999999999998</v>
      </c>
      <c r="E8" s="28">
        <f>IF(ISERROR(D8/C8),,D8/C8)</f>
        <v>8.3266331658291453</v>
      </c>
      <c r="F8" s="28">
        <f>IF(ISERROR(C8/$B$3),0,C8/$B$3)</f>
        <v>12.4375</v>
      </c>
      <c r="G8" s="28">
        <f>IF(ISERROR(D8/$B$3),0,D8/$B$3)</f>
        <v>103.56249999999999</v>
      </c>
      <c r="H8" s="28">
        <f>IF(ISERROR(C8/$C$6),0,100*C8/$C$6)</f>
        <v>47.607655502392348</v>
      </c>
      <c r="I8" s="28">
        <f>IF(ISERROR(D8/$D$6),0,100*D8/$D$6)</f>
        <v>45.087208511333017</v>
      </c>
      <c r="J8" s="28">
        <f>IF(ISERROR(C8/$C$7),0,100*C8/$C$7)</f>
        <v>92.129629629629633</v>
      </c>
      <c r="K8" s="28">
        <f>IF(ISERROR(D8/$D$7),0,100*D8/$D$7)</f>
        <v>87.843927265016163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7</v>
      </c>
      <c r="D9" s="13">
        <v>112.7</v>
      </c>
      <c r="E9" s="28">
        <f>IF(ISERROR(D9/C9),,D9/C9)</f>
        <v>16.100000000000001</v>
      </c>
      <c r="F9" s="28">
        <f>IF(ISERROR(C9/$B$3),0,C9/$B$3)</f>
        <v>0.4375</v>
      </c>
      <c r="G9" s="28">
        <f>IF(ISERROR(D9/$B$3),0,D9/$B$3)</f>
        <v>7.0437500000000002</v>
      </c>
      <c r="H9" s="28">
        <f>IF(ISERROR(C9/$C$6),0,100*C9/$C$6)</f>
        <v>1.6746411483253589</v>
      </c>
      <c r="I9" s="28">
        <f>IF(ISERROR(D9/$D$6),0,100*D9/$D$6)</f>
        <v>3.0665832222252458</v>
      </c>
      <c r="J9" s="28">
        <f>IF(ISERROR(C9/$C$7),0,100*C9/$C$7)</f>
        <v>3.2407407407407409</v>
      </c>
      <c r="K9" s="28">
        <f>IF(ISERROR(D9/$D$7),0,100*D9/$D$7)</f>
        <v>5.9746593860997725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10</v>
      </c>
      <c r="D11" s="13">
        <v>116.6</v>
      </c>
      <c r="E11" s="28">
        <f>IF(ISERROR(D11/C11),,D11/C11)</f>
        <v>11.66</v>
      </c>
      <c r="F11" s="28">
        <f>IF(ISERROR(C11/$B$3),0,C11/$B$3)</f>
        <v>0.625</v>
      </c>
      <c r="G11" s="28">
        <f>IF(ISERROR(D11/$B$3),0,D11/$B$3)</f>
        <v>7.2874999999999996</v>
      </c>
      <c r="H11" s="28">
        <f>IF(ISERROR(C11/$C$6),0,100*C11/$C$6)</f>
        <v>2.3923444976076556</v>
      </c>
      <c r="I11" s="28">
        <f>IF(ISERROR(D11/$D$6),0,100*D11/$D$6)</f>
        <v>3.1727027835977255</v>
      </c>
      <c r="J11" s="28">
        <f>IF(ISERROR(C11/$C$7),0,100*C11/$C$7)</f>
        <v>4.6296296296296298</v>
      </c>
      <c r="K11" s="28">
        <f>IF(ISERROR(D11/$D$7),0,100*D11/$D$7)</f>
        <v>6.1814133488840586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20</v>
      </c>
      <c r="D13" s="16">
        <v>372.9</v>
      </c>
      <c r="E13" s="42">
        <f>IF(ISERROR(D13/C13),,D13/C13)</f>
        <v>18.645</v>
      </c>
      <c r="F13" s="42">
        <f>IF(ISERROR(C13/$B$3),0,C13/$B$3)</f>
        <v>1.25</v>
      </c>
      <c r="G13" s="42">
        <f>IF(ISERROR(D13/$B$3),0,D13/$B$3)</f>
        <v>23.306249999999999</v>
      </c>
      <c r="H13" s="42">
        <f>IF(ISERROR(C13/$C$6),0,100*C13/$C$6)</f>
        <v>4.7846889952153111</v>
      </c>
      <c r="I13" s="42">
        <f>IF(ISERROR(D13/$D$6),0,100*D13/$D$6)</f>
        <v>10.146662675845555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20</v>
      </c>
      <c r="D14" s="13">
        <v>372.9</v>
      </c>
      <c r="E14" s="28">
        <f>IF(ISERROR(D14/C14),,D14/C14)</f>
        <v>18.645</v>
      </c>
      <c r="F14" s="28">
        <f>IF(ISERROR(C14/$B$3),0,C14/$B$3)</f>
        <v>1.25</v>
      </c>
      <c r="G14" s="28">
        <f>IF(ISERROR(D14/$B$3),0,D14/$B$3)</f>
        <v>23.306249999999999</v>
      </c>
      <c r="H14" s="28">
        <f>IF(ISERROR(C14/$C$6),0,100*C14/$C$6)</f>
        <v>4.7846889952153111</v>
      </c>
      <c r="I14" s="28">
        <f>IF(ISERROR(D14/$D$6),0,100*D14/$D$6)</f>
        <v>10.146662675845555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182</v>
      </c>
      <c r="D16" s="16">
        <v>1415.9</v>
      </c>
      <c r="E16" s="42">
        <f>IF(ISERROR(D16/C16),,D16/C16)</f>
        <v>7.7796703296703305</v>
      </c>
      <c r="F16" s="42">
        <f>IF(ISERROR(C16/$B$3),0,C16/$B$3)</f>
        <v>11.375</v>
      </c>
      <c r="G16" s="42">
        <f>IF(ISERROR(D16/$B$3),0,D16/$B$3)</f>
        <v>88.493750000000006</v>
      </c>
      <c r="H16" s="42">
        <f>IF(ISERROR(C16/$C$6),0,100*C16/$C$6)</f>
        <v>43.540669856459331</v>
      </c>
      <c r="I16" s="42">
        <f>IF(ISERROR(D16/$D$6),0,100*D16/$D$6)</f>
        <v>38.526842806998452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25</v>
      </c>
      <c r="D17" s="13">
        <v>465.8</v>
      </c>
      <c r="E17" s="28">
        <f>IF(ISERROR(D17/C17),,D17/C17)</f>
        <v>18.632000000000001</v>
      </c>
      <c r="F17" s="28">
        <f>IF(ISERROR(C17/$B$3),0,C17/$B$3)</f>
        <v>1.5625</v>
      </c>
      <c r="G17" s="28">
        <f>IF(ISERROR(D17/$B$3),0,D17/$B$3)</f>
        <v>29.112500000000001</v>
      </c>
      <c r="H17" s="28">
        <f>IF(ISERROR(C17/$C$6),0,100*C17/$C$6)</f>
        <v>5.9808612440191391</v>
      </c>
      <c r="I17" s="28">
        <f>IF(ISERROR(D17/$D$6),0,100*D17/$D$6)</f>
        <v>12.674485048025904</v>
      </c>
      <c r="J17" s="28">
        <f>IF(ISERROR(C17/$C$16),0,100*C17/$C$16)</f>
        <v>13.736263736263735</v>
      </c>
      <c r="K17" s="28">
        <f>IF(ISERROR(D17/$D$16),0,100*D17/$D$16)</f>
        <v>32.897803517197538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</v>
      </c>
      <c r="D18" s="13">
        <v>38</v>
      </c>
      <c r="E18" s="28">
        <f>IF(ISERROR(D18/C18),,D18/C18)</f>
        <v>38</v>
      </c>
      <c r="F18" s="28">
        <f>IF(ISERROR(C18/$B$3),0,C18/$B$3)</f>
        <v>6.25E-2</v>
      </c>
      <c r="G18" s="28">
        <f>IF(ISERROR(D18/$B$3),0,D18/$B$3)</f>
        <v>2.375</v>
      </c>
      <c r="H18" s="28">
        <f>IF(ISERROR(C18/$C$6),0,100*C18/$C$6)</f>
        <v>0.23923444976076555</v>
      </c>
      <c r="I18" s="28">
        <f>IF(ISERROR(D18/$D$6),0,100*D18/$D$6)</f>
        <v>1.0339854697831352</v>
      </c>
      <c r="J18" s="28">
        <f>IF(ISERROR(C18/$C$16),0,100*C18/$C$16)</f>
        <v>0.5494505494505495</v>
      </c>
      <c r="K18" s="28">
        <f>IF(ISERROR(D18/$D$16),0,100*D18/$D$16)</f>
        <v>2.6838053534854156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147</v>
      </c>
      <c r="D19" s="13">
        <v>880</v>
      </c>
      <c r="E19" s="28">
        <f>IF(ISERROR(D19/C19),,D19/C19)</f>
        <v>5.9863945578231297</v>
      </c>
      <c r="F19" s="28">
        <f>IF(ISERROR(C19/$B$3),0,C19/$B$3)</f>
        <v>9.1875</v>
      </c>
      <c r="G19" s="28">
        <f>IF(ISERROR(D19/$B$3),0,D19/$B$3)</f>
        <v>55</v>
      </c>
      <c r="H19" s="28">
        <f>IF(ISERROR(C19/$C$6),0,100*C19/$C$6)</f>
        <v>35.167464114832534</v>
      </c>
      <c r="I19" s="28">
        <f>IF(ISERROR(D19/$D$6),0,100*D19/$D$6)</f>
        <v>23.944926668662077</v>
      </c>
      <c r="J19" s="28">
        <f>IF(ISERROR(C19/$C$16),0,100*C19/$C$16)</f>
        <v>80.769230769230774</v>
      </c>
      <c r="K19" s="28">
        <f>IF(ISERROR(D19/$D$16),0,100*D19/$D$16)</f>
        <v>62.151281870188569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140</v>
      </c>
      <c r="D20" s="13">
        <v>862.8</v>
      </c>
      <c r="E20" s="28">
        <f>IF(ISERROR(D20/C20),,D20/C20)</f>
        <v>6.1628571428571428</v>
      </c>
      <c r="F20" s="28">
        <f>IF(ISERROR(C20/$B$3),0,C20/$B$3)</f>
        <v>8.75</v>
      </c>
      <c r="G20" s="28">
        <f>IF(ISERROR(D20/$B$3),0,D20/$B$3)</f>
        <v>53.924999999999997</v>
      </c>
      <c r="H20" s="28">
        <f>IF(ISERROR(C20/$C$6),0,100*C20/$C$6)</f>
        <v>33.492822966507177</v>
      </c>
      <c r="I20" s="28">
        <f>IF(ISERROR(D20/$D$6),0,100*D20/$D$6)</f>
        <v>23.476912192865502</v>
      </c>
      <c r="J20" s="28">
        <f>IF(ISERROR(C20/$C$16),0,100*C20/$C$16)</f>
        <v>76.92307692307692</v>
      </c>
      <c r="K20" s="28">
        <f>IF(ISERROR(D20/$D$16),0,100*D20/$D$16)</f>
        <v>60.936506815453065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3</v>
      </c>
      <c r="D21" s="13">
        <v>20</v>
      </c>
      <c r="E21" s="28">
        <f>IF(ISERROR(D21/C21),,D21/C21)</f>
        <v>6.666666666666667</v>
      </c>
      <c r="F21" s="28">
        <f>IF(ISERROR(C21/$B$3),0,C21/$B$3)</f>
        <v>0.1875</v>
      </c>
      <c r="G21" s="28">
        <f>IF(ISERROR(D21/$B$3),0,D21/$B$3)</f>
        <v>1.25</v>
      </c>
      <c r="H21" s="28">
        <f>IF(ISERROR(C21/$C$6),0,100*C21/$C$6)</f>
        <v>0.71770334928229662</v>
      </c>
      <c r="I21" s="28">
        <f>IF(ISERROR(D21/$D$6),0,100*D21/$D$6)</f>
        <v>0.54420287883322904</v>
      </c>
      <c r="J21" s="28">
        <f>IF(ISERROR(C21/$C$16),0,100*C21/$C$16)</f>
        <v>1.6483516483516483</v>
      </c>
      <c r="K21" s="28">
        <f>IF(ISERROR(D21/$D$16),0,100*D21/$D$16)</f>
        <v>1.4125291334133765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6</v>
      </c>
      <c r="D22" s="13">
        <v>12.100000000000001</v>
      </c>
      <c r="E22" s="28">
        <f>IF(ISERROR(D22/C22),,D22/C22)</f>
        <v>2.0166666666666671</v>
      </c>
      <c r="F22" s="28">
        <f>IF(ISERROR(C22/$B$3),0,C22/$B$3)</f>
        <v>0.375</v>
      </c>
      <c r="G22" s="28">
        <f>IF(ISERROR(D22/$B$3),0,D22/$B$3)</f>
        <v>0.75625000000000009</v>
      </c>
      <c r="H22" s="28">
        <f>IF(ISERROR(C22/$C$6),0,100*C22/$C$6)</f>
        <v>1.4354066985645932</v>
      </c>
      <c r="I22" s="28">
        <f>IF(ISERROR(D22/$D$6),0,100*D22/$D$6)</f>
        <v>0.32924274169410361</v>
      </c>
      <c r="J22" s="28">
        <f>IF(ISERROR(C22/$C$16),0,100*C22/$C$16)</f>
        <v>3.2967032967032965</v>
      </c>
      <c r="K22" s="28">
        <f>IF(ISERROR(D22/$D$16),0,100*D22/$D$16)</f>
        <v>0.85458012571509301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0</v>
      </c>
      <c r="D23" s="16">
        <v>0</v>
      </c>
      <c r="E23" s="42">
        <f>IF(ISERROR(D23/C23),,D23/C23)</f>
        <v>0</v>
      </c>
      <c r="F23" s="42">
        <f>IF(ISERROR(C23/$B$3),0,C23/$B$3)</f>
        <v>0</v>
      </c>
      <c r="G23" s="42">
        <f>IF(ISERROR(D23/$B$3),0,D23/$B$3)</f>
        <v>0</v>
      </c>
      <c r="H23" s="42">
        <f>IF(ISERROR(C23/$C$6),0,100*C23/$C$6)</f>
        <v>0</v>
      </c>
      <c r="I23" s="42">
        <f>IF(ISERROR(D23/$D$6),0,100*D23/$D$6)</f>
        <v>0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216</v>
      </c>
      <c r="D28" s="16">
        <v>1886.3</v>
      </c>
      <c r="E28" s="42">
        <f>IF(ISERROR(D28/C28),,D28/C28)</f>
        <v>8.7328703703703709</v>
      </c>
      <c r="F28" s="42">
        <f>IF(ISERROR(C28/$B$3),0,C28/$B$3)</f>
        <v>13.5</v>
      </c>
      <c r="G28" s="42">
        <f>IF(ISERROR(D28/$B$3),0,D28/$B$3)</f>
        <v>117.89375</v>
      </c>
      <c r="H28" s="42">
        <f>IF(ISERROR(C28/$C$6),0,100*C28/$C$6)</f>
        <v>51.674641148325357</v>
      </c>
      <c r="I28" s="42">
        <f>IF(ISERROR(D28/$D$6),0,100*D28/$D$6)</f>
        <v>51.326494517156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40</v>
      </c>
      <c r="E29" s="28">
        <f>IF(ISERROR(D29/C29),,D29/C29)</f>
        <v>40</v>
      </c>
      <c r="F29" s="28">
        <f>IF(ISERROR(C29/$B$3),0,C29/$B$3)</f>
        <v>6.25E-2</v>
      </c>
      <c r="G29" s="28">
        <f>IF(ISERROR(D29/$B$3),0,D29/$B$3)</f>
        <v>2.5</v>
      </c>
      <c r="H29" s="28">
        <f>IF(ISERROR(C29/$C$6),0,100*C29/$C$6)</f>
        <v>0.23923444976076555</v>
      </c>
      <c r="I29" s="28">
        <f>IF(ISERROR(D29/$D$6),0,100*D29/$D$6)</f>
        <v>1.0884057576664581</v>
      </c>
      <c r="J29" s="28">
        <f>IF(ISERROR(C29/$C$28),0,100*C29/$C$28)</f>
        <v>0.46296296296296297</v>
      </c>
      <c r="K29" s="28">
        <f>IF(ISERROR(D29/$D$28),0,100*D29/$D$28)</f>
        <v>2.1205534644542228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</v>
      </c>
      <c r="D30" s="13">
        <v>25.5</v>
      </c>
      <c r="E30" s="28">
        <f>IF(ISERROR(D30/C30),,D30/C30)</f>
        <v>25.5</v>
      </c>
      <c r="F30" s="28">
        <f>IF(ISERROR(C30/$B$3),0,C30/$B$3)</f>
        <v>6.25E-2</v>
      </c>
      <c r="G30" s="28">
        <f>IF(ISERROR(D30/$B$3),0,D30/$B$3)</f>
        <v>1.59375</v>
      </c>
      <c r="H30" s="28">
        <f>IF(ISERROR(C30/$C$6),0,100*C30/$C$6)</f>
        <v>0.23923444976076555</v>
      </c>
      <c r="I30" s="28">
        <f>IF(ISERROR(D30/$D$6),0,100*D30/$D$6)</f>
        <v>0.69385867051236705</v>
      </c>
      <c r="J30" s="28">
        <f>IF(ISERROR(C30/$C$28),0,100*C30/$C$28)</f>
        <v>0.46296296296296297</v>
      </c>
      <c r="K30" s="28">
        <f>IF(ISERROR(D30/$D$28),0,100*D30/$D$28)</f>
        <v>1.351852833589567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102</v>
      </c>
      <c r="D32" s="13">
        <v>892.1</v>
      </c>
      <c r="E32" s="28">
        <f>IF(ISERROR(D32/C32),,D32/C32)</f>
        <v>8.746078431372549</v>
      </c>
      <c r="F32" s="28">
        <f>IF(ISERROR(C32/$B$3),0,C32/$B$3)</f>
        <v>6.375</v>
      </c>
      <c r="G32" s="28">
        <f>IF(ISERROR(D32/$B$3),0,D32/$B$3)</f>
        <v>55.756250000000001</v>
      </c>
      <c r="H32" s="28">
        <f>IF(ISERROR(C32/$C$6),0,100*C32/$C$6)</f>
        <v>24.401913875598087</v>
      </c>
      <c r="I32" s="28">
        <f>IF(ISERROR(D32/$D$6),0,100*D32/$D$6)</f>
        <v>24.27416941035618</v>
      </c>
      <c r="J32" s="28">
        <f>IF(ISERROR(C32/$C$28),0,100*C32/$C$28)</f>
        <v>47.222222222222221</v>
      </c>
      <c r="K32" s="28">
        <f>IF(ISERROR(D32/$D$28),0,100*D32/$D$28)</f>
        <v>47.293643640990297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95</v>
      </c>
      <c r="D33" s="13">
        <v>711.7</v>
      </c>
      <c r="E33" s="28">
        <f>IF(ISERROR(D33/C33),,D33/C33)</f>
        <v>7.4915789473684216</v>
      </c>
      <c r="F33" s="28">
        <f>IF(ISERROR(C33/$B$3),0,C33/$B$3)</f>
        <v>5.9375</v>
      </c>
      <c r="G33" s="28">
        <f>IF(ISERROR(D33/$B$3),0,D33/$B$3)</f>
        <v>44.481250000000003</v>
      </c>
      <c r="H33" s="28">
        <f>IF(ISERROR(C33/$C$6),0,100*C33/$C$6)</f>
        <v>22.727272727272727</v>
      </c>
      <c r="I33" s="28">
        <f>IF(ISERROR(D33/$D$6),0,100*D33/$D$6)</f>
        <v>19.365459443280457</v>
      </c>
      <c r="J33" s="28">
        <f>IF(ISERROR(C33/$C$28),0,100*C33/$C$28)</f>
        <v>43.981481481481481</v>
      </c>
      <c r="K33" s="28">
        <f>IF(ISERROR(D33/$D$28),0,100*D33/$D$28)</f>
        <v>37.729947516301756</v>
      </c>
    </row>
    <row r="34" spans="1:15" x14ac:dyDescent="0.2">
      <c r="A34" s="6" t="s">
        <v>61</v>
      </c>
      <c r="B34" s="48">
        <v>223</v>
      </c>
      <c r="C34" s="38">
        <v>11</v>
      </c>
      <c r="D34" s="13">
        <v>182.6</v>
      </c>
      <c r="E34" s="28">
        <f>IF(ISERROR(D34/C34),,D34/C34)</f>
        <v>16.599999999999998</v>
      </c>
      <c r="F34" s="28">
        <f>IF(ISERROR(C34/$B$3),0,C34/$B$3)</f>
        <v>0.6875</v>
      </c>
      <c r="G34" s="28">
        <f>IF(ISERROR(D34/$B$3),0,D34/$B$3)</f>
        <v>11.4125</v>
      </c>
      <c r="H34" s="28">
        <f>IF(ISERROR(C34/$C$6),0,100*C34/$C$6)</f>
        <v>2.6315789473684212</v>
      </c>
      <c r="I34" s="28">
        <f>IF(ISERROR(D34/$D$6),0,100*D34/$D$6)</f>
        <v>4.9685722837473811</v>
      </c>
      <c r="J34" s="28">
        <f>IF(ISERROR(C34/$C$28),0,100*C34/$C$28)</f>
        <v>5.0925925925925926</v>
      </c>
      <c r="K34" s="28">
        <f>IF(ISERROR(D34/$D$28),0,100*D34/$D$28)</f>
        <v>9.6803265652335266</v>
      </c>
    </row>
    <row r="35" spans="1:15" x14ac:dyDescent="0.2">
      <c r="A35" s="6" t="s">
        <v>62</v>
      </c>
      <c r="B35" s="48">
        <v>224</v>
      </c>
      <c r="C35" s="38">
        <v>2</v>
      </c>
      <c r="D35" s="13">
        <v>11.3</v>
      </c>
      <c r="E35" s="28">
        <f>IF(ISERROR(D35/C35),,D35/C35)</f>
        <v>5.65</v>
      </c>
      <c r="F35" s="28">
        <f>IF(ISERROR(C35/$B$3),0,C35/$B$3)</f>
        <v>0.125</v>
      </c>
      <c r="G35" s="28">
        <f>IF(ISERROR(D35/$B$3),0,D35/$B$3)</f>
        <v>0.70625000000000004</v>
      </c>
      <c r="H35" s="28">
        <f>IF(ISERROR(C35/$C$6),0,100*C35/$C$6)</f>
        <v>0.4784688995215311</v>
      </c>
      <c r="I35" s="28">
        <f>IF(ISERROR(D35/$D$6),0,100*D35/$D$6)</f>
        <v>0.3074746265407744</v>
      </c>
      <c r="J35" s="28">
        <f>IF(ISERROR(C35/$C$28),0,100*C35/$C$28)</f>
        <v>0.92592592592592593</v>
      </c>
      <c r="K35" s="28">
        <f>IF(ISERROR(D35/$D$28),0,100*D35/$D$28)</f>
        <v>0.59905635370831789</v>
      </c>
    </row>
    <row r="36" spans="1:15" x14ac:dyDescent="0.2">
      <c r="A36" s="6" t="s">
        <v>63</v>
      </c>
      <c r="B36" s="48">
        <v>230</v>
      </c>
      <c r="C36" s="38">
        <v>1</v>
      </c>
      <c r="D36" s="13">
        <v>6.5</v>
      </c>
      <c r="E36" s="28">
        <f>IF(ISERROR(D36/C36),,D36/C36)</f>
        <v>6.5</v>
      </c>
      <c r="F36" s="28">
        <f>IF(ISERROR(C36/$B$3),0,C36/$B$3)</f>
        <v>6.25E-2</v>
      </c>
      <c r="G36" s="28">
        <f>IF(ISERROR(D36/$B$3),0,D36/$B$3)</f>
        <v>0.40625</v>
      </c>
      <c r="H36" s="28">
        <f>IF(ISERROR(C36/$C$6),0,100*C36/$C$6)</f>
        <v>0.23923444976076555</v>
      </c>
      <c r="I36" s="28">
        <f>IF(ISERROR(D36/$D$6),0,100*D36/$D$6)</f>
        <v>0.17686593562079944</v>
      </c>
      <c r="J36" s="28">
        <f>IF(ISERROR(C36/$C$28),0,100*C36/$C$28)</f>
        <v>0.46296296296296297</v>
      </c>
      <c r="K36" s="28">
        <f>IF(ISERROR(D36/$D$28),0,100*D36/$D$28)</f>
        <v>0.34458993797381116</v>
      </c>
    </row>
    <row r="37" spans="1:15" ht="24" x14ac:dyDescent="0.2">
      <c r="A37" s="6" t="s">
        <v>64</v>
      </c>
      <c r="B37" s="48">
        <v>240</v>
      </c>
      <c r="C37" s="38">
        <v>1</v>
      </c>
      <c r="D37" s="13">
        <v>6</v>
      </c>
      <c r="E37" s="28">
        <f>IF(ISERROR(D37/C37),,D37/C37)</f>
        <v>6</v>
      </c>
      <c r="F37" s="28">
        <f>IF(ISERROR(C37/$B$3),0,C37/$B$3)</f>
        <v>6.25E-2</v>
      </c>
      <c r="G37" s="28">
        <f>IF(ISERROR(D37/$B$3),0,D37/$B$3)</f>
        <v>0.375</v>
      </c>
      <c r="H37" s="28">
        <f>IF(ISERROR(C37/$C$6),0,100*C37/$C$6)</f>
        <v>0.23923444976076555</v>
      </c>
      <c r="I37" s="28">
        <f>IF(ISERROR(D37/$D$6),0,100*D37/$D$6)</f>
        <v>0.16326086364996872</v>
      </c>
      <c r="J37" s="28">
        <f>IF(ISERROR(C37/$C$28),0,100*C37/$C$28)</f>
        <v>0.46296296296296297</v>
      </c>
      <c r="K37" s="28">
        <f>IF(ISERROR(D37/$D$28),0,100*D37/$D$28)</f>
        <v>0.3180830196681334</v>
      </c>
    </row>
    <row r="38" spans="1:15" x14ac:dyDescent="0.2">
      <c r="A38" s="49" t="s">
        <v>65</v>
      </c>
      <c r="B38" s="48">
        <v>250</v>
      </c>
      <c r="C38" s="38">
        <v>2</v>
      </c>
      <c r="D38" s="13">
        <v>10.6</v>
      </c>
      <c r="E38" s="28">
        <f>IF(ISERROR(D38/C38),,D38/C38)</f>
        <v>5.3</v>
      </c>
      <c r="F38" s="28">
        <f>IF(ISERROR(C38/$B$3),0,C38/$B$3)</f>
        <v>0.125</v>
      </c>
      <c r="G38" s="28">
        <f>IF(ISERROR(D38/$B$3),0,D38/$B$3)</f>
        <v>0.66249999999999998</v>
      </c>
      <c r="H38" s="28">
        <f>IF(ISERROR(C38/$C$6),0,100*C38/$C$6)</f>
        <v>0.4784688995215311</v>
      </c>
      <c r="I38" s="28">
        <f>IF(ISERROR(D38/$D$6),0,100*D38/$D$6)</f>
        <v>0.2884275257816114</v>
      </c>
      <c r="J38" s="28">
        <f>IF(ISERROR(C38/$C$28),0,100*C38/$C$28)</f>
        <v>0.92592592592592593</v>
      </c>
      <c r="K38" s="28">
        <f>IF(ISERROR(D38/$D$28),0,100*D38/$D$28)</f>
        <v>0.56194666808036897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216</v>
      </c>
      <c r="D40" s="16">
        <v>1886.3</v>
      </c>
      <c r="E40" s="42">
        <f>IF(ISERROR(D40/C40),,D40/C40)</f>
        <v>8.7328703703703709</v>
      </c>
      <c r="F40" s="42">
        <f>IF(ISERROR(C40/$B$3),0,C40/$B$3)</f>
        <v>13.5</v>
      </c>
      <c r="G40" s="42">
        <f>IF(ISERROR(D40/$B$3),0,D40/$B$3)</f>
        <v>117.89375</v>
      </c>
      <c r="H40" s="42">
        <f>IF(ISERROR(C40/$C$6),0,100*C40/$C$6)</f>
        <v>51.674641148325357</v>
      </c>
      <c r="I40" s="42">
        <f>IF(ISERROR(D40/$D$6),0,100*D40/$D$6)</f>
        <v>51.326494517156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22</v>
      </c>
      <c r="D41" s="13">
        <v>172.5</v>
      </c>
      <c r="E41" s="28">
        <f>IF(ISERROR(D41/C41),,D41/C41)</f>
        <v>7.8409090909090908</v>
      </c>
      <c r="F41" s="28">
        <f>IF(ISERROR(C41/$B$3),0,C41/$B$3)</f>
        <v>1.375</v>
      </c>
      <c r="G41" s="28">
        <f>IF(ISERROR(D41/$B$3),0,D41/$B$3)</f>
        <v>10.78125</v>
      </c>
      <c r="H41" s="28">
        <f>IF(ISERROR(C41/$C$6),0,100*C41/$C$6)</f>
        <v>5.2631578947368425</v>
      </c>
      <c r="I41" s="28">
        <f>IF(ISERROR(D41/$D$6),0,100*D41/$D$6)</f>
        <v>4.6937498299366007</v>
      </c>
      <c r="J41" s="28">
        <f>IF(ISERROR(C41/$C$40),0,100*C41/$C$40)</f>
        <v>10.185185185185185</v>
      </c>
      <c r="K41" s="28">
        <f>IF(ISERROR(D41/$D$40),0,100*D41/$D$40)</f>
        <v>9.1448868154588343</v>
      </c>
    </row>
    <row r="42" spans="1:15" x14ac:dyDescent="0.2">
      <c r="A42" s="6" t="s">
        <v>68</v>
      </c>
      <c r="B42" s="5">
        <v>320</v>
      </c>
      <c r="C42" s="38">
        <v>20</v>
      </c>
      <c r="D42" s="13">
        <v>329.7</v>
      </c>
      <c r="E42" s="28">
        <f>IF(ISERROR(D42/C42),,D42/C42)</f>
        <v>16.484999999999999</v>
      </c>
      <c r="F42" s="28">
        <f>IF(ISERROR(C42/$B$3),0,C42/$B$3)</f>
        <v>1.25</v>
      </c>
      <c r="G42" s="28">
        <f>IF(ISERROR(D42/$B$3),0,D42/$B$3)</f>
        <v>20.606249999999999</v>
      </c>
      <c r="H42" s="28">
        <f>IF(ISERROR(C42/$C$6),0,100*C42/$C$6)</f>
        <v>4.7846889952153111</v>
      </c>
      <c r="I42" s="28">
        <f>IF(ISERROR(D42/$D$6),0,100*D42/$D$6)</f>
        <v>8.97118445756578</v>
      </c>
      <c r="J42" s="28">
        <f>IF(ISERROR(C42/$C$40),0,100*C42/$C$40)</f>
        <v>9.2592592592592595</v>
      </c>
      <c r="K42" s="28">
        <f>IF(ISERROR(D42/$D$40),0,100*D42/$D$40)</f>
        <v>17.478661930763931</v>
      </c>
    </row>
    <row r="43" spans="1:15" x14ac:dyDescent="0.2">
      <c r="A43" s="6" t="s">
        <v>69</v>
      </c>
      <c r="B43" s="5">
        <v>330</v>
      </c>
      <c r="C43" s="38">
        <v>3</v>
      </c>
      <c r="D43" s="13">
        <v>55.5</v>
      </c>
      <c r="E43" s="28">
        <f>IF(ISERROR(D43/C43),,D43/C43)</f>
        <v>18.5</v>
      </c>
      <c r="F43" s="28">
        <f>IF(ISERROR(C43/$B$3),0,C43/$B$3)</f>
        <v>0.1875</v>
      </c>
      <c r="G43" s="28">
        <f>IF(ISERROR(D43/$B$3),0,D43/$B$3)</f>
        <v>3.46875</v>
      </c>
      <c r="H43" s="28">
        <f>IF(ISERROR(C43/$C$6),0,100*C43/$C$6)</f>
        <v>0.71770334928229662</v>
      </c>
      <c r="I43" s="28">
        <f>IF(ISERROR(D43/$D$6),0,100*D43/$D$6)</f>
        <v>1.5101629887622106</v>
      </c>
      <c r="J43" s="28">
        <f>IF(ISERROR(C43/$C$40),0,100*C43/$C$40)</f>
        <v>1.3888888888888888</v>
      </c>
      <c r="K43" s="28">
        <f>IF(ISERROR(D43/$D$40),0,100*D43/$D$40)</f>
        <v>2.9422679319302341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17</v>
      </c>
      <c r="D44" s="13">
        <v>133.4</v>
      </c>
      <c r="E44" s="28">
        <f>IF(ISERROR(D44/C44),,D44/C44)</f>
        <v>7.8470588235294123</v>
      </c>
      <c r="F44" s="28">
        <f>IF(ISERROR(C44/$B$3),0,C44/$B$3)</f>
        <v>1.0625</v>
      </c>
      <c r="G44" s="28">
        <f>IF(ISERROR(D44/$B$3),0,D44/$B$3)</f>
        <v>8.3375000000000004</v>
      </c>
      <c r="H44" s="28">
        <f>IF(ISERROR(C44/$C$6),0,100*C44/$C$6)</f>
        <v>4.0669856459330145</v>
      </c>
      <c r="I44" s="28">
        <f>IF(ISERROR(D44/$D$6),0,100*D44/$D$6)</f>
        <v>3.6298332018176378</v>
      </c>
      <c r="J44" s="28">
        <f>IF(ISERROR(C44/$C$40),0,100*C44/$C$40)</f>
        <v>7.8703703703703702</v>
      </c>
      <c r="K44" s="28">
        <f>IF(ISERROR(D44/$D$40),0,100*D44/$D$40)</f>
        <v>7.0720458039548326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34</v>
      </c>
      <c r="D45" s="13">
        <v>273.7</v>
      </c>
      <c r="E45" s="28">
        <f>IF(ISERROR(D45/C45),,D45/C45)</f>
        <v>8.0499999999999989</v>
      </c>
      <c r="F45" s="28">
        <f>IF(ISERROR(C45/$B$3),0,C45/$B$3)</f>
        <v>2.125</v>
      </c>
      <c r="G45" s="28">
        <f>IF(ISERROR(D45/$B$3),0,D45/$B$3)</f>
        <v>17.106249999999999</v>
      </c>
      <c r="H45" s="28">
        <f>IF(ISERROR(C45/$C$6),0,100*C45/$C$6)</f>
        <v>8.133971291866029</v>
      </c>
      <c r="I45" s="28">
        <f>IF(ISERROR(D45/$D$6),0,100*D45/$D$6)</f>
        <v>7.4474163968327396</v>
      </c>
      <c r="J45" s="28">
        <f>IF(ISERROR(C45/$C$40),0,100*C45/$C$40)</f>
        <v>15.74074074074074</v>
      </c>
      <c r="K45" s="28">
        <f>IF(ISERROR(D45/$D$40),0,100*D45/$D$40)</f>
        <v>14.509887080528019</v>
      </c>
    </row>
    <row r="46" spans="1:15" x14ac:dyDescent="0.2">
      <c r="A46" s="6" t="s">
        <v>72</v>
      </c>
      <c r="B46" s="5">
        <v>360</v>
      </c>
      <c r="C46" s="38">
        <v>29</v>
      </c>
      <c r="D46" s="13">
        <v>180.79999999999998</v>
      </c>
      <c r="E46" s="28">
        <f>IF(ISERROR(D46/C46),,D46/C46)</f>
        <v>6.2344827586206888</v>
      </c>
      <c r="F46" s="28">
        <f>IF(ISERROR(C46/$B$3),0,C46/$B$3)</f>
        <v>1.8125</v>
      </c>
      <c r="G46" s="28">
        <f>IF(ISERROR(D46/$B$3),0,D46/$B$3)</f>
        <v>11.299999999999999</v>
      </c>
      <c r="H46" s="28">
        <f>IF(ISERROR(C46/$C$6),0,100*C46/$C$6)</f>
        <v>6.937799043062201</v>
      </c>
      <c r="I46" s="28">
        <f>IF(ISERROR(D46/$D$6),0,100*D46/$D$6)</f>
        <v>4.9195940246523904</v>
      </c>
      <c r="J46" s="28">
        <f>IF(ISERROR(C46/$C$40),0,100*C46/$C$40)</f>
        <v>13.425925925925926</v>
      </c>
      <c r="K46" s="28">
        <f>IF(ISERROR(D46/$D$40),0,100*D46/$D$40)</f>
        <v>9.5849016593330862</v>
      </c>
    </row>
    <row r="47" spans="1:15" x14ac:dyDescent="0.2">
      <c r="A47" s="6" t="s">
        <v>73</v>
      </c>
      <c r="B47" s="5">
        <v>370</v>
      </c>
      <c r="C47" s="38">
        <v>6</v>
      </c>
      <c r="D47" s="13">
        <v>81.8</v>
      </c>
      <c r="E47" s="28">
        <f>IF(ISERROR(D47/C47),,D47/C47)</f>
        <v>13.633333333333333</v>
      </c>
      <c r="F47" s="28">
        <f>IF(ISERROR(C47/$B$3),0,C47/$B$3)</f>
        <v>0.375</v>
      </c>
      <c r="G47" s="28">
        <f>IF(ISERROR(D47/$B$3),0,D47/$B$3)</f>
        <v>5.1124999999999998</v>
      </c>
      <c r="H47" s="28">
        <f>IF(ISERROR(C47/$C$6),0,100*C47/$C$6)</f>
        <v>1.4354066985645932</v>
      </c>
      <c r="I47" s="28">
        <f>IF(ISERROR(D47/$D$6),0,100*D47/$D$6)</f>
        <v>2.2257897744279069</v>
      </c>
      <c r="J47" s="28">
        <f>IF(ISERROR(C47/$C$40),0,100*C47/$C$40)</f>
        <v>2.7777777777777777</v>
      </c>
      <c r="K47" s="28">
        <f>IF(ISERROR(D47/$D$40),0,100*D47/$D$40)</f>
        <v>4.336531834808885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2</v>
      </c>
      <c r="D48" s="13">
        <v>11.3</v>
      </c>
      <c r="E48" s="28">
        <f>IF(ISERROR(D48/C48),,D48/C48)</f>
        <v>5.65</v>
      </c>
      <c r="F48" s="28">
        <f>IF(ISERROR(C48/$B$3),0,C48/$B$3)</f>
        <v>0.125</v>
      </c>
      <c r="G48" s="28">
        <f>IF(ISERROR(D48/$B$3),0,D48/$B$3)</f>
        <v>0.70625000000000004</v>
      </c>
      <c r="H48" s="28">
        <f>IF(ISERROR(C48/$C$6),0,100*C48/$C$6)</f>
        <v>0.4784688995215311</v>
      </c>
      <c r="I48" s="28">
        <f>IF(ISERROR(D48/$D$6),0,100*D48/$D$6)</f>
        <v>0.3074746265407744</v>
      </c>
      <c r="J48" s="28">
        <f>IF(ISERROR(C48/$C$40),0,100*C48/$C$40)</f>
        <v>0.92592592592592593</v>
      </c>
      <c r="K48" s="28">
        <f>IF(ISERROR(D48/$D$40),0,100*D48/$D$40)</f>
        <v>0.59905635370831789</v>
      </c>
    </row>
    <row r="49" spans="1:14" x14ac:dyDescent="0.2">
      <c r="A49" s="6" t="s">
        <v>75</v>
      </c>
      <c r="B49" s="5">
        <v>372</v>
      </c>
      <c r="C49" s="38">
        <v>4</v>
      </c>
      <c r="D49" s="13">
        <v>70.5</v>
      </c>
      <c r="E49" s="28">
        <f>IF(ISERROR(D49/C49),,D49/C49)</f>
        <v>17.625</v>
      </c>
      <c r="F49" s="28">
        <f>IF(ISERROR(C49/$B$3),0,C49/$B$3)</f>
        <v>0.25</v>
      </c>
      <c r="G49" s="28">
        <f>IF(ISERROR(D49/$B$3),0,D49/$B$3)</f>
        <v>4.40625</v>
      </c>
      <c r="H49" s="28">
        <f>IF(ISERROR(C49/$C$6),0,100*C49/$C$6)</f>
        <v>0.9569377990430622</v>
      </c>
      <c r="I49" s="28">
        <f>IF(ISERROR(D49/$D$6),0,100*D49/$D$6)</f>
        <v>1.9183151478871323</v>
      </c>
      <c r="J49" s="28">
        <f>IF(ISERROR(C49/$C$40),0,100*C49/$C$40)</f>
        <v>1.8518518518518519</v>
      </c>
      <c r="K49" s="28">
        <f>IF(ISERROR(D49/$D$40),0,100*D49/$D$40)</f>
        <v>3.7374754811005673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85</v>
      </c>
      <c r="D51" s="13">
        <v>658.9</v>
      </c>
      <c r="E51" s="28">
        <f>IF(ISERROR(D51/C51),,D51/C51)</f>
        <v>7.7517647058823531</v>
      </c>
      <c r="F51" s="28">
        <f>IF(ISERROR(C51/$B$3),0,C51/$B$3)</f>
        <v>5.3125</v>
      </c>
      <c r="G51" s="28">
        <f>IF(ISERROR(D51/$B$3),0,D51/$B$3)</f>
        <v>41.181249999999999</v>
      </c>
      <c r="H51" s="28">
        <f>IF(ISERROR(C51/$C$6),0,100*C51/$C$6)</f>
        <v>20.334928229665071</v>
      </c>
      <c r="I51" s="28">
        <f>IF(ISERROR(D51/$D$6),0,100*D51/$D$6)</f>
        <v>17.928763843160731</v>
      </c>
      <c r="J51" s="28">
        <f>IF(ISERROR(C51/$C$40),0,100*C51/$C$40)</f>
        <v>39.351851851851855</v>
      </c>
      <c r="K51" s="28">
        <f>IF(ISERROR(D51/$D$40),0,100*D51/$D$40)</f>
        <v>34.930816943222183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230.4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57</v>
      </c>
      <c r="D59" s="20">
        <v>57</v>
      </c>
      <c r="E59" s="16">
        <f>(C59+D59)/2</f>
        <v>57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47</v>
      </c>
      <c r="D60" s="17">
        <v>49</v>
      </c>
      <c r="E60" s="16">
        <f>(C60+D60)/2</f>
        <v>48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16</v>
      </c>
      <c r="D62" s="14">
        <v>19</v>
      </c>
      <c r="E62" s="13">
        <f>(C62+D62)/2</f>
        <v>17.5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2</v>
      </c>
      <c r="E65" s="13">
        <f>(C65+D65)/2</f>
        <v>2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12</v>
      </c>
      <c r="D66" s="14">
        <v>15</v>
      </c>
      <c r="E66" s="13">
        <f>(C66+D66)/2</f>
        <v>13.5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10</v>
      </c>
      <c r="D68" s="17">
        <v>8</v>
      </c>
      <c r="E68" s="16">
        <f>(C68+D68)/2</f>
        <v>9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6</v>
      </c>
      <c r="D70" s="14">
        <v>6</v>
      </c>
      <c r="E70" s="13">
        <f>(C70+D70)/2</f>
        <v>6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</v>
      </c>
      <c r="D74" s="14">
        <v>0</v>
      </c>
      <c r="E74" s="13">
        <f>(C74+D74)/2</f>
        <v>0.5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24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17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5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6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1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"/>
    <protectedRange sqref="C78:D85" name="Диапазон18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A3" sqref="A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116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11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326</v>
      </c>
      <c r="D6" s="59">
        <v>2312.1000000000004</v>
      </c>
      <c r="E6" s="42">
        <f>IF(ISERROR(D6/C6),,D6/C6)</f>
        <v>7.0923312883435594</v>
      </c>
      <c r="F6" s="42">
        <f>IF(ISERROR(C6/$B$3),0,C6/$B$3)</f>
        <v>29.636363636363637</v>
      </c>
      <c r="G6" s="42">
        <f>IF(ISERROR(D6/$B$3),0,D6/$B$3)</f>
        <v>210.19090909090912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85</v>
      </c>
      <c r="D7" s="16">
        <v>740</v>
      </c>
      <c r="E7" s="42">
        <f>IF(ISERROR(D7/C7),,D7/C7)</f>
        <v>8.7058823529411757</v>
      </c>
      <c r="F7" s="42">
        <f>IF(ISERROR(C7/$B$3),0,C7/$B$3)</f>
        <v>7.7272727272727275</v>
      </c>
      <c r="G7" s="42">
        <f>IF(ISERROR(D7/$B$3),0,D7/$B$3)</f>
        <v>67.272727272727266</v>
      </c>
      <c r="H7" s="42">
        <f>IF(ISERROR(C7/$C$6),0,100*C7/$C$6)</f>
        <v>26.073619631901842</v>
      </c>
      <c r="I7" s="42">
        <f>IF(ISERROR(D7/$D$6),0,100*D7/$D$6)</f>
        <v>32.00553609272955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62</v>
      </c>
      <c r="D8" s="13">
        <v>329.5</v>
      </c>
      <c r="E8" s="28">
        <f>IF(ISERROR(D8/C8),,D8/C8)</f>
        <v>5.314516129032258</v>
      </c>
      <c r="F8" s="28">
        <f>IF(ISERROR(C8/$B$3),0,C8/$B$3)</f>
        <v>5.6363636363636367</v>
      </c>
      <c r="G8" s="28">
        <f>IF(ISERROR(D8/$B$3),0,D8/$B$3)</f>
        <v>29.954545454545453</v>
      </c>
      <c r="H8" s="28">
        <f>IF(ISERROR(C8/$C$6),0,100*C8/$C$6)</f>
        <v>19.018404907975459</v>
      </c>
      <c r="I8" s="28">
        <f>IF(ISERROR(D8/$D$6),0,100*D8/$D$6)</f>
        <v>14.251113706154577</v>
      </c>
      <c r="J8" s="28">
        <f>IF(ISERROR(C8/$C$7),0,100*C8/$C$7)</f>
        <v>72.941176470588232</v>
      </c>
      <c r="K8" s="28">
        <f>IF(ISERROR(D8/$D$7),0,100*D8/$D$7)</f>
        <v>44.527027027027025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17</v>
      </c>
      <c r="D9" s="13">
        <v>345.5</v>
      </c>
      <c r="E9" s="28">
        <f>IF(ISERROR(D9/C9),,D9/C9)</f>
        <v>20.323529411764707</v>
      </c>
      <c r="F9" s="28">
        <f>IF(ISERROR(C9/$B$3),0,C9/$B$3)</f>
        <v>1.5454545454545454</v>
      </c>
      <c r="G9" s="28">
        <f>IF(ISERROR(D9/$B$3),0,D9/$B$3)</f>
        <v>31.40909090909091</v>
      </c>
      <c r="H9" s="28">
        <f>IF(ISERROR(C9/$C$6),0,100*C9/$C$6)</f>
        <v>5.2147239263803682</v>
      </c>
      <c r="I9" s="28">
        <f>IF(ISERROR(D9/$D$6),0,100*D9/$D$6)</f>
        <v>14.943125297348729</v>
      </c>
      <c r="J9" s="28">
        <f>IF(ISERROR(C9/$C$7),0,100*C9/$C$7)</f>
        <v>20</v>
      </c>
      <c r="K9" s="28">
        <f>IF(ISERROR(D9/$D$7),0,100*D9/$D$7)</f>
        <v>46.689189189189186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3</v>
      </c>
      <c r="D10" s="13">
        <v>32</v>
      </c>
      <c r="E10" s="28">
        <f>IF(ISERROR(D10/C10),,D10/C10)</f>
        <v>10.666666666666666</v>
      </c>
      <c r="F10" s="28">
        <f>IF(ISERROR(C10/$B$3),0,C10/$B$3)</f>
        <v>0.27272727272727271</v>
      </c>
      <c r="G10" s="28">
        <f>IF(ISERROR(D10/$B$3),0,D10/$B$3)</f>
        <v>2.9090909090909092</v>
      </c>
      <c r="H10" s="28">
        <f>IF(ISERROR(C10/$C$6),0,100*C10/$C$6)</f>
        <v>0.92024539877300615</v>
      </c>
      <c r="I10" s="28">
        <f>IF(ISERROR(D10/$D$6),0,100*D10/$D$6)</f>
        <v>1.3840231823883047</v>
      </c>
      <c r="J10" s="28">
        <f>IF(ISERROR(C10/$C$7),0,100*C10/$C$7)</f>
        <v>3.5294117647058822</v>
      </c>
      <c r="K10" s="28">
        <f>IF(ISERROR(D10/$D$7),0,100*D10/$D$7)</f>
        <v>4.3243243243243246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3</v>
      </c>
      <c r="D11" s="13">
        <v>33</v>
      </c>
      <c r="E11" s="28">
        <f>IF(ISERROR(D11/C11),,D11/C11)</f>
        <v>11</v>
      </c>
      <c r="F11" s="28">
        <f>IF(ISERROR(C11/$B$3),0,C11/$B$3)</f>
        <v>0.27272727272727271</v>
      </c>
      <c r="G11" s="28">
        <f>IF(ISERROR(D11/$B$3),0,D11/$B$3)</f>
        <v>3</v>
      </c>
      <c r="H11" s="28">
        <f>IF(ISERROR(C11/$C$6),0,100*C11/$C$6)</f>
        <v>0.92024539877300615</v>
      </c>
      <c r="I11" s="28">
        <f>IF(ISERROR(D11/$D$6),0,100*D11/$D$6)</f>
        <v>1.4272739068379394</v>
      </c>
      <c r="J11" s="28">
        <f>IF(ISERROR(C11/$C$7),0,100*C11/$C$7)</f>
        <v>3.5294117647058822</v>
      </c>
      <c r="K11" s="28">
        <f>IF(ISERROR(D11/$D$7),0,100*D11/$D$7)</f>
        <v>4.4594594594594597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41</v>
      </c>
      <c r="D13" s="16">
        <v>358.2</v>
      </c>
      <c r="E13" s="42">
        <f>IF(ISERROR(D13/C13),,D13/C13)</f>
        <v>8.7365853658536583</v>
      </c>
      <c r="F13" s="42">
        <f>IF(ISERROR(C13/$B$3),0,C13/$B$3)</f>
        <v>3.7272727272727271</v>
      </c>
      <c r="G13" s="42">
        <f>IF(ISERROR(D13/$B$3),0,D13/$B$3)</f>
        <v>32.563636363636363</v>
      </c>
      <c r="H13" s="42">
        <f>IF(ISERROR(C13/$C$6),0,100*C13/$C$6)</f>
        <v>12.576687116564417</v>
      </c>
      <c r="I13" s="42">
        <f>IF(ISERROR(D13/$D$6),0,100*D13/$D$6)</f>
        <v>15.492409497859086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41</v>
      </c>
      <c r="D14" s="13">
        <v>358.2</v>
      </c>
      <c r="E14" s="28">
        <f>IF(ISERROR(D14/C14),,D14/C14)</f>
        <v>8.7365853658536583</v>
      </c>
      <c r="F14" s="28">
        <f>IF(ISERROR(C14/$B$3),0,C14/$B$3)</f>
        <v>3.7272727272727271</v>
      </c>
      <c r="G14" s="28">
        <f>IF(ISERROR(D14/$B$3),0,D14/$B$3)</f>
        <v>32.563636363636363</v>
      </c>
      <c r="H14" s="28">
        <f>IF(ISERROR(C14/$C$6),0,100*C14/$C$6)</f>
        <v>12.576687116564417</v>
      </c>
      <c r="I14" s="28">
        <f>IF(ISERROR(D14/$D$6),0,100*D14/$D$6)</f>
        <v>15.492409497859086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200</v>
      </c>
      <c r="D16" s="16">
        <v>1213.9000000000001</v>
      </c>
      <c r="E16" s="42">
        <f>IF(ISERROR(D16/C16),,D16/C16)</f>
        <v>6.0695000000000006</v>
      </c>
      <c r="F16" s="42">
        <f>IF(ISERROR(C16/$B$3),0,C16/$B$3)</f>
        <v>18.181818181818183</v>
      </c>
      <c r="G16" s="42">
        <f>IF(ISERROR(D16/$B$3),0,D16/$B$3)</f>
        <v>110.35454545454546</v>
      </c>
      <c r="H16" s="42">
        <f>IF(ISERROR(C16/$C$6),0,100*C16/$C$6)</f>
        <v>61.349693251533743</v>
      </c>
      <c r="I16" s="42">
        <f>IF(ISERROR(D16/$D$6),0,100*D16/$D$6)</f>
        <v>52.502054409411357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15</v>
      </c>
      <c r="D17" s="13">
        <v>481.20000000000005</v>
      </c>
      <c r="E17" s="28">
        <f>IF(ISERROR(D17/C17),,D17/C17)</f>
        <v>32.080000000000005</v>
      </c>
      <c r="F17" s="28">
        <f>IF(ISERROR(C17/$B$3),0,C17/$B$3)</f>
        <v>1.3636363636363635</v>
      </c>
      <c r="G17" s="28">
        <f>IF(ISERROR(D17/$B$3),0,D17/$B$3)</f>
        <v>43.74545454545455</v>
      </c>
      <c r="H17" s="28">
        <f>IF(ISERROR(C17/$C$6),0,100*C17/$C$6)</f>
        <v>4.6012269938650308</v>
      </c>
      <c r="I17" s="28">
        <f>IF(ISERROR(D17/$D$6),0,100*D17/$D$6)</f>
        <v>20.812248605164136</v>
      </c>
      <c r="J17" s="28">
        <f>IF(ISERROR(C17/$C$16),0,100*C17/$C$16)</f>
        <v>7.5</v>
      </c>
      <c r="K17" s="28">
        <f>IF(ISERROR(D17/$D$16),0,100*D17/$D$16)</f>
        <v>39.64082708625093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44</v>
      </c>
      <c r="E18" s="28">
        <f>IF(ISERROR(D18/C18),,D18/C18)</f>
        <v>22</v>
      </c>
      <c r="F18" s="28">
        <f>IF(ISERROR(C18/$B$3),0,C18/$B$3)</f>
        <v>0.18181818181818182</v>
      </c>
      <c r="G18" s="28">
        <f>IF(ISERROR(D18/$B$3),0,D18/$B$3)</f>
        <v>4</v>
      </c>
      <c r="H18" s="28">
        <f>IF(ISERROR(C18/$C$6),0,100*C18/$C$6)</f>
        <v>0.61349693251533743</v>
      </c>
      <c r="I18" s="28">
        <f>IF(ISERROR(D18/$D$6),0,100*D18/$D$6)</f>
        <v>1.9030318757839191</v>
      </c>
      <c r="J18" s="28">
        <f>IF(ISERROR(C18/$C$16),0,100*C18/$C$16)</f>
        <v>1</v>
      </c>
      <c r="K18" s="28">
        <f>IF(ISERROR(D18/$D$16),0,100*D18/$D$16)</f>
        <v>3.6246807809539496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180</v>
      </c>
      <c r="D19" s="13">
        <v>663.7</v>
      </c>
      <c r="E19" s="28">
        <f>IF(ISERROR(D19/C19),,D19/C19)</f>
        <v>3.6872222222222226</v>
      </c>
      <c r="F19" s="28">
        <f>IF(ISERROR(C19/$B$3),0,C19/$B$3)</f>
        <v>16.363636363636363</v>
      </c>
      <c r="G19" s="28">
        <f>IF(ISERROR(D19/$B$3),0,D19/$B$3)</f>
        <v>60.336363636363643</v>
      </c>
      <c r="H19" s="28">
        <f>IF(ISERROR(C19/$C$6),0,100*C19/$C$6)</f>
        <v>55.214723926380366</v>
      </c>
      <c r="I19" s="28">
        <f>IF(ISERROR(D19/$D$6),0,100*D19/$D$6)</f>
        <v>28.705505817222434</v>
      </c>
      <c r="J19" s="28">
        <f>IF(ISERROR(C19/$C$16),0,100*C19/$C$16)</f>
        <v>90</v>
      </c>
      <c r="K19" s="28">
        <f>IF(ISERROR(D19/$D$16),0,100*D19/$D$16)</f>
        <v>54.675014416344013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3</v>
      </c>
      <c r="D20" s="13">
        <v>25.6</v>
      </c>
      <c r="E20" s="28">
        <f>IF(ISERROR(D20/C20),,D20/C20)</f>
        <v>8.5333333333333332</v>
      </c>
      <c r="F20" s="28">
        <f>IF(ISERROR(C20/$B$3),0,C20/$B$3)</f>
        <v>0.27272727272727271</v>
      </c>
      <c r="G20" s="28">
        <f>IF(ISERROR(D20/$B$3),0,D20/$B$3)</f>
        <v>2.3272727272727276</v>
      </c>
      <c r="H20" s="28">
        <f>IF(ISERROR(C20/$C$6),0,100*C20/$C$6)</f>
        <v>0.92024539877300615</v>
      </c>
      <c r="I20" s="28">
        <f>IF(ISERROR(D20/$D$6),0,100*D20/$D$6)</f>
        <v>1.1072185459106438</v>
      </c>
      <c r="J20" s="28">
        <f>IF(ISERROR(C20/$C$16),0,100*C20/$C$16)</f>
        <v>1.5</v>
      </c>
      <c r="K20" s="28">
        <f>IF(ISERROR(D20/$D$16),0,100*D20/$D$16)</f>
        <v>2.1089051816459343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0</v>
      </c>
      <c r="D21" s="13">
        <v>0</v>
      </c>
      <c r="E21" s="28">
        <f>IF(ISERROR(D21/C21),,D21/C21)</f>
        <v>0</v>
      </c>
      <c r="F21" s="28">
        <f>IF(ISERROR(C21/$B$3),0,C21/$B$3)</f>
        <v>0</v>
      </c>
      <c r="G21" s="28">
        <f>IF(ISERROR(D21/$B$3),0,D21/$B$3)</f>
        <v>0</v>
      </c>
      <c r="H21" s="28">
        <f>IF(ISERROR(C21/$C$6),0,100*C21/$C$6)</f>
        <v>0</v>
      </c>
      <c r="I21" s="28">
        <f>IF(ISERROR(D21/$D$6),0,100*D21/$D$6)</f>
        <v>0</v>
      </c>
      <c r="J21" s="28">
        <f>IF(ISERROR(C21/$C$16),0,100*C21/$C$16)</f>
        <v>0</v>
      </c>
      <c r="K21" s="28">
        <f>IF(ISERROR(D21/$D$16),0,100*D21/$D$16)</f>
        <v>0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3</v>
      </c>
      <c r="D22" s="13">
        <v>25</v>
      </c>
      <c r="E22" s="28">
        <f>IF(ISERROR(D22/C22),,D22/C22)</f>
        <v>8.3333333333333339</v>
      </c>
      <c r="F22" s="28">
        <f>IF(ISERROR(C22/$B$3),0,C22/$B$3)</f>
        <v>0.27272727272727271</v>
      </c>
      <c r="G22" s="28">
        <f>IF(ISERROR(D22/$B$3),0,D22/$B$3)</f>
        <v>2.2727272727272729</v>
      </c>
      <c r="H22" s="28">
        <f>IF(ISERROR(C22/$C$6),0,100*C22/$C$6)</f>
        <v>0.92024539877300615</v>
      </c>
      <c r="I22" s="28">
        <f>IF(ISERROR(D22/$D$6),0,100*D22/$D$6)</f>
        <v>1.0812681112408631</v>
      </c>
      <c r="J22" s="28">
        <f>IF(ISERROR(C22/$C$16),0,100*C22/$C$16)</f>
        <v>1.5</v>
      </c>
      <c r="K22" s="28">
        <f>IF(ISERROR(D22/$D$16),0,100*D22/$D$16)</f>
        <v>2.059477716451108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0</v>
      </c>
      <c r="D23" s="16">
        <v>0</v>
      </c>
      <c r="E23" s="42">
        <f>IF(ISERROR(D23/C23),,D23/C23)</f>
        <v>0</v>
      </c>
      <c r="F23" s="42">
        <f>IF(ISERROR(C23/$B$3),0,C23/$B$3)</f>
        <v>0</v>
      </c>
      <c r="G23" s="42">
        <f>IF(ISERROR(D23/$B$3),0,D23/$B$3)</f>
        <v>0</v>
      </c>
      <c r="H23" s="42">
        <f>IF(ISERROR(C23/$C$6),0,100*C23/$C$6)</f>
        <v>0</v>
      </c>
      <c r="I23" s="42">
        <f>IF(ISERROR(D23/$D$6),0,100*D23/$D$6)</f>
        <v>0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85</v>
      </c>
      <c r="D28" s="16">
        <v>740</v>
      </c>
      <c r="E28" s="42">
        <f>IF(ISERROR(D28/C28),,D28/C28)</f>
        <v>8.7058823529411757</v>
      </c>
      <c r="F28" s="42">
        <f>IF(ISERROR(C28/$B$3),0,C28/$B$3)</f>
        <v>7.7272727272727275</v>
      </c>
      <c r="G28" s="42">
        <f>IF(ISERROR(D28/$B$3),0,D28/$B$3)</f>
        <v>67.272727272727266</v>
      </c>
      <c r="H28" s="42">
        <f>IF(ISERROR(C28/$C$6),0,100*C28/$C$6)</f>
        <v>26.073619631901842</v>
      </c>
      <c r="I28" s="42">
        <f>IF(ISERROR(D28/$D$6),0,100*D28/$D$6)</f>
        <v>32.00553609272955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</v>
      </c>
      <c r="D29" s="13">
        <v>25</v>
      </c>
      <c r="E29" s="28">
        <f>IF(ISERROR(D29/C29),,D29/C29)</f>
        <v>25</v>
      </c>
      <c r="F29" s="28">
        <f>IF(ISERROR(C29/$B$3),0,C29/$B$3)</f>
        <v>9.0909090909090912E-2</v>
      </c>
      <c r="G29" s="28">
        <f>IF(ISERROR(D29/$B$3),0,D29/$B$3)</f>
        <v>2.2727272727272729</v>
      </c>
      <c r="H29" s="28">
        <f>IF(ISERROR(C29/$C$6),0,100*C29/$C$6)</f>
        <v>0.30674846625766872</v>
      </c>
      <c r="I29" s="28">
        <f>IF(ISERROR(D29/$D$6),0,100*D29/$D$6)</f>
        <v>1.0812681112408631</v>
      </c>
      <c r="J29" s="28">
        <f>IF(ISERROR(C29/$C$28),0,100*C29/$C$28)</f>
        <v>1.1764705882352942</v>
      </c>
      <c r="K29" s="28">
        <f>IF(ISERROR(D29/$D$28),0,100*D29/$D$28)</f>
        <v>3.3783783783783785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2</v>
      </c>
      <c r="D30" s="13">
        <v>11</v>
      </c>
      <c r="E30" s="28">
        <f>IF(ISERROR(D30/C30),,D30/C30)</f>
        <v>5.5</v>
      </c>
      <c r="F30" s="28">
        <f>IF(ISERROR(C30/$B$3),0,C30/$B$3)</f>
        <v>0.18181818181818182</v>
      </c>
      <c r="G30" s="28">
        <f>IF(ISERROR(D30/$B$3),0,D30/$B$3)</f>
        <v>1</v>
      </c>
      <c r="H30" s="28">
        <f>IF(ISERROR(C30/$C$6),0,100*C30/$C$6)</f>
        <v>0.61349693251533743</v>
      </c>
      <c r="I30" s="28">
        <f>IF(ISERROR(D30/$D$6),0,100*D30/$D$6)</f>
        <v>0.47575796894597977</v>
      </c>
      <c r="J30" s="28">
        <f>IF(ISERROR(C30/$C$28),0,100*C30/$C$28)</f>
        <v>2.3529411764705883</v>
      </c>
      <c r="K30" s="28">
        <f>IF(ISERROR(D30/$D$28),0,100*D30/$D$28)</f>
        <v>1.4864864864864864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35</v>
      </c>
      <c r="D32" s="13">
        <v>212.29999999999998</v>
      </c>
      <c r="E32" s="28">
        <f>IF(ISERROR(D32/C32),,D32/C32)</f>
        <v>6.0657142857142849</v>
      </c>
      <c r="F32" s="28">
        <f>IF(ISERROR(C32/$B$3),0,C32/$B$3)</f>
        <v>3.1818181818181817</v>
      </c>
      <c r="G32" s="28">
        <f>IF(ISERROR(D32/$B$3),0,D32/$B$3)</f>
        <v>19.299999999999997</v>
      </c>
      <c r="H32" s="28">
        <f>IF(ISERROR(C32/$C$6),0,100*C32/$C$6)</f>
        <v>10.736196319018404</v>
      </c>
      <c r="I32" s="28">
        <f>IF(ISERROR(D32/$D$6),0,100*D32/$D$6)</f>
        <v>9.1821288006574093</v>
      </c>
      <c r="J32" s="28">
        <f>IF(ISERROR(C32/$C$28),0,100*C32/$C$28)</f>
        <v>41.176470588235297</v>
      </c>
      <c r="K32" s="28">
        <f>IF(ISERROR(D32/$D$28),0,100*D32/$D$28)</f>
        <v>28.689189189189189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23</v>
      </c>
      <c r="D33" s="13">
        <v>79</v>
      </c>
      <c r="E33" s="28">
        <f>IF(ISERROR(D33/C33),,D33/C33)</f>
        <v>3.4347826086956523</v>
      </c>
      <c r="F33" s="28">
        <f>IF(ISERROR(C33/$B$3),0,C33/$B$3)</f>
        <v>2.0909090909090908</v>
      </c>
      <c r="G33" s="28">
        <f>IF(ISERROR(D33/$B$3),0,D33/$B$3)</f>
        <v>7.1818181818181817</v>
      </c>
      <c r="H33" s="28">
        <f>IF(ISERROR(C33/$C$6),0,100*C33/$C$6)</f>
        <v>7.0552147239263805</v>
      </c>
      <c r="I33" s="28">
        <f>IF(ISERROR(D33/$D$6),0,100*D33/$D$6)</f>
        <v>3.4168072315211275</v>
      </c>
      <c r="J33" s="28">
        <f>IF(ISERROR(C33/$C$28),0,100*C33/$C$28)</f>
        <v>27.058823529411764</v>
      </c>
      <c r="K33" s="28">
        <f>IF(ISERROR(D33/$D$28),0,100*D33/$D$28)</f>
        <v>10.675675675675675</v>
      </c>
    </row>
    <row r="34" spans="1:15" x14ac:dyDescent="0.2">
      <c r="A34" s="6" t="s">
        <v>61</v>
      </c>
      <c r="B34" s="48">
        <v>223</v>
      </c>
      <c r="C34" s="38">
        <v>19</v>
      </c>
      <c r="D34" s="13">
        <v>365.2</v>
      </c>
      <c r="E34" s="28">
        <f>IF(ISERROR(D34/C34),,D34/C34)</f>
        <v>19.221052631578946</v>
      </c>
      <c r="F34" s="28">
        <f>IF(ISERROR(C34/$B$3),0,C34/$B$3)</f>
        <v>1.7272727272727273</v>
      </c>
      <c r="G34" s="28">
        <f>IF(ISERROR(D34/$B$3),0,D34/$B$3)</f>
        <v>33.199999999999996</v>
      </c>
      <c r="H34" s="28">
        <f>IF(ISERROR(C34/$C$6),0,100*C34/$C$6)</f>
        <v>5.8282208588957056</v>
      </c>
      <c r="I34" s="28">
        <f>IF(ISERROR(D34/$D$6),0,100*D34/$D$6)</f>
        <v>15.795164569006529</v>
      </c>
      <c r="J34" s="28">
        <f>IF(ISERROR(C34/$C$28),0,100*C34/$C$28)</f>
        <v>22.352941176470587</v>
      </c>
      <c r="K34" s="28">
        <f>IF(ISERROR(D34/$D$28),0,100*D34/$D$28)</f>
        <v>49.351351351351354</v>
      </c>
    </row>
    <row r="35" spans="1:15" x14ac:dyDescent="0.2">
      <c r="A35" s="6" t="s">
        <v>62</v>
      </c>
      <c r="B35" s="48">
        <v>224</v>
      </c>
      <c r="C35" s="38">
        <v>2</v>
      </c>
      <c r="D35" s="13">
        <v>31.5</v>
      </c>
      <c r="E35" s="28">
        <f>IF(ISERROR(D35/C35),,D35/C35)</f>
        <v>15.75</v>
      </c>
      <c r="F35" s="28">
        <f>IF(ISERROR(C35/$B$3),0,C35/$B$3)</f>
        <v>0.18181818181818182</v>
      </c>
      <c r="G35" s="28">
        <f>IF(ISERROR(D35/$B$3),0,D35/$B$3)</f>
        <v>2.8636363636363638</v>
      </c>
      <c r="H35" s="28">
        <f>IF(ISERROR(C35/$C$6),0,100*C35/$C$6)</f>
        <v>0.61349693251533743</v>
      </c>
      <c r="I35" s="28">
        <f>IF(ISERROR(D35/$D$6),0,100*D35/$D$6)</f>
        <v>1.3623978201634874</v>
      </c>
      <c r="J35" s="28">
        <f>IF(ISERROR(C35/$C$28),0,100*C35/$C$28)</f>
        <v>2.3529411764705883</v>
      </c>
      <c r="K35" s="28">
        <f>IF(ISERROR(D35/$D$28),0,100*D35/$D$28)</f>
        <v>4.256756756756757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0</v>
      </c>
      <c r="D37" s="13">
        <v>0</v>
      </c>
      <c r="E37" s="28">
        <f>IF(ISERROR(D37/C37),,D37/C37)</f>
        <v>0</v>
      </c>
      <c r="F37" s="28">
        <f>IF(ISERROR(C37/$B$3),0,C37/$B$3)</f>
        <v>0</v>
      </c>
      <c r="G37" s="28">
        <f>IF(ISERROR(D37/$B$3),0,D37/$B$3)</f>
        <v>0</v>
      </c>
      <c r="H37" s="28">
        <f>IF(ISERROR(C37/$C$6),0,100*C37/$C$6)</f>
        <v>0</v>
      </c>
      <c r="I37" s="28">
        <f>IF(ISERROR(D37/$D$6),0,100*D37/$D$6)</f>
        <v>0</v>
      </c>
      <c r="J37" s="28">
        <f>IF(ISERROR(C37/$C$28),0,100*C37/$C$28)</f>
        <v>0</v>
      </c>
      <c r="K37" s="28">
        <f>IF(ISERROR(D37/$D$28),0,100*D37/$D$28)</f>
        <v>0</v>
      </c>
    </row>
    <row r="38" spans="1:15" x14ac:dyDescent="0.2">
      <c r="A38" s="49" t="s">
        <v>65</v>
      </c>
      <c r="B38" s="48">
        <v>250</v>
      </c>
      <c r="C38" s="38">
        <v>3</v>
      </c>
      <c r="D38" s="13">
        <v>16</v>
      </c>
      <c r="E38" s="28">
        <f>IF(ISERROR(D38/C38),,D38/C38)</f>
        <v>5.333333333333333</v>
      </c>
      <c r="F38" s="28">
        <f>IF(ISERROR(C38/$B$3),0,C38/$B$3)</f>
        <v>0.27272727272727271</v>
      </c>
      <c r="G38" s="28">
        <f>IF(ISERROR(D38/$B$3),0,D38/$B$3)</f>
        <v>1.4545454545454546</v>
      </c>
      <c r="H38" s="28">
        <f>IF(ISERROR(C38/$C$6),0,100*C38/$C$6)</f>
        <v>0.92024539877300615</v>
      </c>
      <c r="I38" s="28">
        <f>IF(ISERROR(D38/$D$6),0,100*D38/$D$6)</f>
        <v>0.69201159119415234</v>
      </c>
      <c r="J38" s="28">
        <f>IF(ISERROR(C38/$C$28),0,100*C38/$C$28)</f>
        <v>3.5294117647058822</v>
      </c>
      <c r="K38" s="28">
        <f>IF(ISERROR(D38/$D$28),0,100*D38/$D$28)</f>
        <v>2.1621621621621623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85</v>
      </c>
      <c r="D40" s="16">
        <v>740</v>
      </c>
      <c r="E40" s="42">
        <f>IF(ISERROR(D40/C40),,D40/C40)</f>
        <v>8.7058823529411757</v>
      </c>
      <c r="F40" s="42">
        <f>IF(ISERROR(C40/$B$3),0,C40/$B$3)</f>
        <v>7.7272727272727275</v>
      </c>
      <c r="G40" s="42">
        <f>IF(ISERROR(D40/$B$3),0,D40/$B$3)</f>
        <v>67.272727272727266</v>
      </c>
      <c r="H40" s="42">
        <f>IF(ISERROR(C40/$C$6),0,100*C40/$C$6)</f>
        <v>26.073619631901842</v>
      </c>
      <c r="I40" s="42">
        <f>IF(ISERROR(D40/$D$6),0,100*D40/$D$6)</f>
        <v>32.00553609272955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6</v>
      </c>
      <c r="D41" s="13">
        <v>17.8</v>
      </c>
      <c r="E41" s="28">
        <f>IF(ISERROR(D41/C41),,D41/C41)</f>
        <v>2.9666666666666668</v>
      </c>
      <c r="F41" s="28">
        <f>IF(ISERROR(C41/$B$3),0,C41/$B$3)</f>
        <v>0.54545454545454541</v>
      </c>
      <c r="G41" s="28">
        <f>IF(ISERROR(D41/$B$3),0,D41/$B$3)</f>
        <v>1.6181818181818182</v>
      </c>
      <c r="H41" s="28">
        <f>IF(ISERROR(C41/$C$6),0,100*C41/$C$6)</f>
        <v>1.8404907975460123</v>
      </c>
      <c r="I41" s="28">
        <f>IF(ISERROR(D41/$D$6),0,100*D41/$D$6)</f>
        <v>0.76986289520349449</v>
      </c>
      <c r="J41" s="28">
        <f>IF(ISERROR(C41/$C$40),0,100*C41/$C$40)</f>
        <v>7.0588235294117645</v>
      </c>
      <c r="K41" s="28">
        <f>IF(ISERROR(D41/$D$40),0,100*D41/$D$40)</f>
        <v>2.4054054054054053</v>
      </c>
    </row>
    <row r="42" spans="1:15" x14ac:dyDescent="0.2">
      <c r="A42" s="6" t="s">
        <v>68</v>
      </c>
      <c r="B42" s="5">
        <v>320</v>
      </c>
      <c r="C42" s="38">
        <v>8</v>
      </c>
      <c r="D42" s="13">
        <v>68.3</v>
      </c>
      <c r="E42" s="28">
        <f>IF(ISERROR(D42/C42),,D42/C42)</f>
        <v>8.5374999999999996</v>
      </c>
      <c r="F42" s="28">
        <f>IF(ISERROR(C42/$B$3),0,C42/$B$3)</f>
        <v>0.72727272727272729</v>
      </c>
      <c r="G42" s="28">
        <f>IF(ISERROR(D42/$B$3),0,D42/$B$3)</f>
        <v>6.209090909090909</v>
      </c>
      <c r="H42" s="28">
        <f>IF(ISERROR(C42/$C$6),0,100*C42/$C$6)</f>
        <v>2.4539877300613497</v>
      </c>
      <c r="I42" s="28">
        <f>IF(ISERROR(D42/$D$6),0,100*D42/$D$6)</f>
        <v>2.9540244799100379</v>
      </c>
      <c r="J42" s="28">
        <f>IF(ISERROR(C42/$C$40),0,100*C42/$C$40)</f>
        <v>9.4117647058823533</v>
      </c>
      <c r="K42" s="28">
        <f>IF(ISERROR(D42/$D$40),0,100*D42/$D$40)</f>
        <v>9.2297297297297298</v>
      </c>
    </row>
    <row r="43" spans="1:15" x14ac:dyDescent="0.2">
      <c r="A43" s="6" t="s">
        <v>69</v>
      </c>
      <c r="B43" s="5">
        <v>330</v>
      </c>
      <c r="C43" s="38">
        <v>2</v>
      </c>
      <c r="D43" s="13">
        <v>44.5</v>
      </c>
      <c r="E43" s="28">
        <f>IF(ISERROR(D43/C43),,D43/C43)</f>
        <v>22.25</v>
      </c>
      <c r="F43" s="28">
        <f>IF(ISERROR(C43/$B$3),0,C43/$B$3)</f>
        <v>0.18181818181818182</v>
      </c>
      <c r="G43" s="28">
        <f>IF(ISERROR(D43/$B$3),0,D43/$B$3)</f>
        <v>4.0454545454545459</v>
      </c>
      <c r="H43" s="28">
        <f>IF(ISERROR(C43/$C$6),0,100*C43/$C$6)</f>
        <v>0.61349693251533743</v>
      </c>
      <c r="I43" s="28">
        <f>IF(ISERROR(D43/$D$6),0,100*D43/$D$6)</f>
        <v>1.9246572380087363</v>
      </c>
      <c r="J43" s="28">
        <f>IF(ISERROR(C43/$C$40),0,100*C43/$C$40)</f>
        <v>2.3529411764705883</v>
      </c>
      <c r="K43" s="28">
        <f>IF(ISERROR(D43/$D$40),0,100*D43/$D$40)</f>
        <v>6.0135135135135132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</v>
      </c>
      <c r="D44" s="13">
        <v>21</v>
      </c>
      <c r="E44" s="28">
        <f>IF(ISERROR(D44/C44),,D44/C44)</f>
        <v>21</v>
      </c>
      <c r="F44" s="28">
        <f>IF(ISERROR(C44/$B$3),0,C44/$B$3)</f>
        <v>9.0909090909090912E-2</v>
      </c>
      <c r="G44" s="28">
        <f>IF(ISERROR(D44/$B$3),0,D44/$B$3)</f>
        <v>1.9090909090909092</v>
      </c>
      <c r="H44" s="28">
        <f>IF(ISERROR(C44/$C$6),0,100*C44/$C$6)</f>
        <v>0.30674846625766872</v>
      </c>
      <c r="I44" s="28">
        <f>IF(ISERROR(D44/$D$6),0,100*D44/$D$6)</f>
        <v>0.90826521344232503</v>
      </c>
      <c r="J44" s="28">
        <f>IF(ISERROR(C44/$C$40),0,100*C44/$C$40)</f>
        <v>1.1764705882352942</v>
      </c>
      <c r="K44" s="28">
        <f>IF(ISERROR(D44/$D$40),0,100*D44/$D$40)</f>
        <v>2.8378378378378377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3</v>
      </c>
      <c r="D45" s="13">
        <v>19.399999999999999</v>
      </c>
      <c r="E45" s="28">
        <f>IF(ISERROR(D45/C45),,D45/C45)</f>
        <v>6.4666666666666659</v>
      </c>
      <c r="F45" s="28">
        <f>IF(ISERROR(C45/$B$3),0,C45/$B$3)</f>
        <v>0.27272727272727271</v>
      </c>
      <c r="G45" s="28">
        <f>IF(ISERROR(D45/$B$3),0,D45/$B$3)</f>
        <v>1.7636363636363634</v>
      </c>
      <c r="H45" s="28">
        <f>IF(ISERROR(C45/$C$6),0,100*C45/$C$6)</f>
        <v>0.92024539877300615</v>
      </c>
      <c r="I45" s="28">
        <f>IF(ISERROR(D45/$D$6),0,100*D45/$D$6)</f>
        <v>0.83906405432290965</v>
      </c>
      <c r="J45" s="28">
        <f>IF(ISERROR(C45/$C$40),0,100*C45/$C$40)</f>
        <v>3.5294117647058822</v>
      </c>
      <c r="K45" s="28">
        <f>IF(ISERROR(D45/$D$40),0,100*D45/$D$40)</f>
        <v>2.6216216216216215</v>
      </c>
    </row>
    <row r="46" spans="1:15" x14ac:dyDescent="0.2">
      <c r="A46" s="6" t="s">
        <v>72</v>
      </c>
      <c r="B46" s="5">
        <v>360</v>
      </c>
      <c r="C46" s="38">
        <v>7</v>
      </c>
      <c r="D46" s="13">
        <v>43.8</v>
      </c>
      <c r="E46" s="28">
        <f>IF(ISERROR(D46/C46),,D46/C46)</f>
        <v>6.2571428571428571</v>
      </c>
      <c r="F46" s="28">
        <f>IF(ISERROR(C46/$B$3),0,C46/$B$3)</f>
        <v>0.63636363636363635</v>
      </c>
      <c r="G46" s="28">
        <f>IF(ISERROR(D46/$B$3),0,D46/$B$3)</f>
        <v>3.9818181818181815</v>
      </c>
      <c r="H46" s="28">
        <f>IF(ISERROR(C46/$C$6),0,100*C46/$C$6)</f>
        <v>2.147239263803681</v>
      </c>
      <c r="I46" s="28">
        <f>IF(ISERROR(D46/$D$6),0,100*D46/$D$6)</f>
        <v>1.8943817308939921</v>
      </c>
      <c r="J46" s="28">
        <f>IF(ISERROR(C46/$C$40),0,100*C46/$C$40)</f>
        <v>8.235294117647058</v>
      </c>
      <c r="K46" s="28">
        <f>IF(ISERROR(D46/$D$40),0,100*D46/$D$40)</f>
        <v>5.9189189189189193</v>
      </c>
    </row>
    <row r="47" spans="1:15" x14ac:dyDescent="0.2">
      <c r="A47" s="6" t="s">
        <v>73</v>
      </c>
      <c r="B47" s="5">
        <v>370</v>
      </c>
      <c r="C47" s="38">
        <v>2</v>
      </c>
      <c r="D47" s="13">
        <v>6.7</v>
      </c>
      <c r="E47" s="28">
        <f>IF(ISERROR(D47/C47),,D47/C47)</f>
        <v>3.35</v>
      </c>
      <c r="F47" s="28">
        <f>IF(ISERROR(C47/$B$3),0,C47/$B$3)</f>
        <v>0.18181818181818182</v>
      </c>
      <c r="G47" s="28">
        <f>IF(ISERROR(D47/$B$3),0,D47/$B$3)</f>
        <v>0.60909090909090913</v>
      </c>
      <c r="H47" s="28">
        <f>IF(ISERROR(C47/$C$6),0,100*C47/$C$6)</f>
        <v>0.61349693251533743</v>
      </c>
      <c r="I47" s="28">
        <f>IF(ISERROR(D47/$D$6),0,100*D47/$D$6)</f>
        <v>0.28977985381255134</v>
      </c>
      <c r="J47" s="28">
        <f>IF(ISERROR(C47/$C$40),0,100*C47/$C$40)</f>
        <v>2.3529411764705883</v>
      </c>
      <c r="K47" s="28">
        <f>IF(ISERROR(D47/$D$40),0,100*D47/$D$40)</f>
        <v>0.90540540540540537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2</v>
      </c>
      <c r="D48" s="13">
        <v>6.7</v>
      </c>
      <c r="E48" s="28">
        <f>IF(ISERROR(D48/C48),,D48/C48)</f>
        <v>3.35</v>
      </c>
      <c r="F48" s="28">
        <f>IF(ISERROR(C48/$B$3),0,C48/$B$3)</f>
        <v>0.18181818181818182</v>
      </c>
      <c r="G48" s="28">
        <f>IF(ISERROR(D48/$B$3),0,D48/$B$3)</f>
        <v>0.60909090909090913</v>
      </c>
      <c r="H48" s="28">
        <f>IF(ISERROR(C48/$C$6),0,100*C48/$C$6)</f>
        <v>0.61349693251533743</v>
      </c>
      <c r="I48" s="28">
        <f>IF(ISERROR(D48/$D$6),0,100*D48/$D$6)</f>
        <v>0.28977985381255134</v>
      </c>
      <c r="J48" s="28">
        <f>IF(ISERROR(C48/$C$40),0,100*C48/$C$40)</f>
        <v>2.3529411764705883</v>
      </c>
      <c r="K48" s="28">
        <f>IF(ISERROR(D48/$D$40),0,100*D48/$D$40)</f>
        <v>0.90540540540540537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56</v>
      </c>
      <c r="D51" s="13">
        <v>518.5</v>
      </c>
      <c r="E51" s="28">
        <f>IF(ISERROR(D51/C51),,D51/C51)</f>
        <v>9.2589285714285712</v>
      </c>
      <c r="F51" s="28">
        <f>IF(ISERROR(C51/$B$3),0,C51/$B$3)</f>
        <v>5.0909090909090908</v>
      </c>
      <c r="G51" s="28">
        <f>IF(ISERROR(D51/$B$3),0,D51/$B$3)</f>
        <v>47.136363636363633</v>
      </c>
      <c r="H51" s="28">
        <f>IF(ISERROR(C51/$C$6),0,100*C51/$C$6)</f>
        <v>17.177914110429448</v>
      </c>
      <c r="I51" s="28">
        <f>IF(ISERROR(D51/$D$6),0,100*D51/$D$6)</f>
        <v>22.425500627135502</v>
      </c>
      <c r="J51" s="28">
        <f>IF(ISERROR(C51/$C$40),0,100*C51/$C$40)</f>
        <v>65.882352941176464</v>
      </c>
      <c r="K51" s="28">
        <f>IF(ISERROR(D51/$D$40),0,100*D51/$D$40)</f>
        <v>70.067567567567565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61.9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28</v>
      </c>
      <c r="D59" s="20">
        <v>31</v>
      </c>
      <c r="E59" s="16">
        <f>(C59+D59)/2</f>
        <v>29.5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21</v>
      </c>
      <c r="D60" s="17">
        <v>21</v>
      </c>
      <c r="E60" s="16">
        <f>(C60+D60)/2</f>
        <v>21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7</v>
      </c>
      <c r="D62" s="14">
        <v>8</v>
      </c>
      <c r="E62" s="13">
        <f>(C62+D62)/2</f>
        <v>7.5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0</v>
      </c>
      <c r="D65" s="14">
        <v>0</v>
      </c>
      <c r="E65" s="13">
        <f>(C65+D65)/2</f>
        <v>0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7</v>
      </c>
      <c r="D66" s="14">
        <v>9</v>
      </c>
      <c r="E66" s="13">
        <f>(C66+D66)/2</f>
        <v>8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7</v>
      </c>
      <c r="D68" s="17">
        <v>10</v>
      </c>
      <c r="E68" s="16">
        <f>(C68+D68)/2</f>
        <v>8.5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5</v>
      </c>
      <c r="D70" s="14">
        <v>8</v>
      </c>
      <c r="E70" s="13">
        <f>(C70+D70)/2</f>
        <v>6.5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0</v>
      </c>
      <c r="D74" s="14">
        <v>0</v>
      </c>
      <c r="E74" s="13">
        <f>(C74+D74)/2</f>
        <v>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1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0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tabSelected="1" workbookViewId="0">
      <selection activeCell="M24" sqref="M24"/>
    </sheetView>
  </sheetViews>
  <sheetFormatPr defaultColWidth="8.85546875" defaultRowHeight="12.75" x14ac:dyDescent="0.2"/>
  <cols>
    <col min="1" max="1" width="54.140625" style="1" customWidth="1"/>
    <col min="2" max="3" width="8.85546875" style="2" customWidth="1"/>
    <col min="4" max="4" width="11.140625" style="2" customWidth="1"/>
    <col min="5" max="7" width="8.85546875" style="2" customWidth="1"/>
    <col min="8" max="8" width="12.140625" style="2" bestFit="1" customWidth="1"/>
    <col min="9" max="9" width="9.140625" style="3" customWidth="1"/>
    <col min="10" max="10" width="10.42578125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2" s="1" customFormat="1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I1" s="3"/>
      <c r="J1" s="3"/>
      <c r="K1" s="2"/>
      <c r="L1" s="2"/>
    </row>
    <row r="2" spans="1:12" s="1" customFormat="1" ht="18.75" x14ac:dyDescent="0.3">
      <c r="A2" s="63" t="s">
        <v>0</v>
      </c>
      <c r="B2" s="62"/>
      <c r="C2" s="62"/>
      <c r="D2" s="62"/>
      <c r="E2" s="62"/>
      <c r="F2" s="62"/>
      <c r="G2" s="62"/>
      <c r="H2" s="62"/>
      <c r="I2" s="3"/>
      <c r="J2" s="3"/>
      <c r="K2" s="2"/>
      <c r="L2" s="2"/>
    </row>
    <row r="3" spans="1:12" s="1" customFormat="1" x14ac:dyDescent="0.2">
      <c r="A3" s="35" t="s">
        <v>1</v>
      </c>
      <c r="B3" s="62">
        <v>1609</v>
      </c>
      <c r="C3" s="35"/>
      <c r="D3" s="35"/>
      <c r="E3" s="35"/>
      <c r="F3" s="35"/>
      <c r="G3" s="35"/>
      <c r="H3" s="35"/>
      <c r="I3" s="35"/>
      <c r="J3" s="3"/>
      <c r="K3" s="2"/>
      <c r="L3" s="2"/>
    </row>
    <row r="4" spans="1:12" s="1" customFormat="1" ht="21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L4" s="2"/>
    </row>
    <row r="5" spans="1:12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2" s="1" customFormat="1" x14ac:dyDescent="0.2">
      <c r="A6" s="60" t="s">
        <v>13</v>
      </c>
      <c r="B6" s="53" t="s">
        <v>14</v>
      </c>
      <c r="C6" s="43">
        <v>50125</v>
      </c>
      <c r="D6" s="59">
        <v>1266826.4999999981</v>
      </c>
      <c r="E6" s="42">
        <f>IF(ISERROR(D6/C6),,D6/C6)</f>
        <v>25.273346633416423</v>
      </c>
      <c r="F6" s="42">
        <f>IF(ISERROR(C6/$B$3),0,C6/$B$3)</f>
        <v>31.15288999378496</v>
      </c>
      <c r="G6" s="42">
        <f>IF(ISERROR(D6/$B$3),0,D6/$B$3)</f>
        <v>787.33778744561721</v>
      </c>
      <c r="H6" s="42"/>
      <c r="I6" s="42"/>
      <c r="J6" s="42"/>
      <c r="K6" s="42"/>
      <c r="L6" s="2"/>
    </row>
    <row r="7" spans="1:12" s="1" customFormat="1" x14ac:dyDescent="0.2">
      <c r="A7" s="58" t="s">
        <v>15</v>
      </c>
      <c r="B7" s="53" t="s">
        <v>16</v>
      </c>
      <c r="C7" s="43">
        <v>13987</v>
      </c>
      <c r="D7" s="16">
        <v>674296.2000000003</v>
      </c>
      <c r="E7" s="42">
        <f>IF(ISERROR(D7/C7),,D7/C7)</f>
        <v>48.208779581039558</v>
      </c>
      <c r="F7" s="42">
        <f>IF(ISERROR(C7/$B$3),0,C7/$B$3)</f>
        <v>8.6929770043505279</v>
      </c>
      <c r="G7" s="42">
        <f>IF(ISERROR(D7/$B$3),0,D7/$B$3)</f>
        <v>419.07781230578018</v>
      </c>
      <c r="H7" s="42">
        <f>IF(ISERROR(C7/$C$6),0,100*C7/$C$6)</f>
        <v>27.904239401496259</v>
      </c>
      <c r="I7" s="42">
        <f>IF(ISERROR(D7/$D$6),0,100*D7/$D$6)</f>
        <v>53.227194094850503</v>
      </c>
      <c r="J7" s="42"/>
      <c r="K7" s="42"/>
      <c r="L7" s="2"/>
    </row>
    <row r="8" spans="1:12" s="1" customFormat="1" x14ac:dyDescent="0.2">
      <c r="A8" s="55" t="s">
        <v>17</v>
      </c>
      <c r="B8" s="25" t="s">
        <v>18</v>
      </c>
      <c r="C8" s="38">
        <v>9520</v>
      </c>
      <c r="D8" s="13">
        <v>157146.60000000006</v>
      </c>
      <c r="E8" s="28">
        <f>IF(ISERROR(D8/C8),,D8/C8)</f>
        <v>16.506995798319334</v>
      </c>
      <c r="F8" s="28">
        <f>IF(ISERROR(C8/$B$3),0,C8/$B$3)</f>
        <v>5.9167184586699815</v>
      </c>
      <c r="G8" s="28">
        <f>IF(ISERROR(D8/$B$3),0,D8/$B$3)</f>
        <v>97.667246737103838</v>
      </c>
      <c r="H8" s="28">
        <f>IF(ISERROR(C8/$C$6),0,100*C8/$C$6)</f>
        <v>18.992518703241895</v>
      </c>
      <c r="I8" s="28">
        <f>IF(ISERROR(D8/$D$6),0,100*D8/$D$6)</f>
        <v>12.404745243330503</v>
      </c>
      <c r="J8" s="28">
        <f>IF(ISERROR(C8/$C$7),0,100*C8/$C$7)</f>
        <v>68.063201544291132</v>
      </c>
      <c r="K8" s="28">
        <f>IF(ISERROR(D8/$D$7),0,100*D8/$D$7)</f>
        <v>23.305277413694455</v>
      </c>
      <c r="L8" s="39"/>
    </row>
    <row r="9" spans="1:12" s="1" customFormat="1" x14ac:dyDescent="0.2">
      <c r="A9" s="55" t="s">
        <v>19</v>
      </c>
      <c r="B9" s="25" t="s">
        <v>20</v>
      </c>
      <c r="C9" s="38">
        <v>2935</v>
      </c>
      <c r="D9" s="13">
        <v>431015.49999999988</v>
      </c>
      <c r="E9" s="28">
        <f>IF(ISERROR(D9/C9),,D9/C9)</f>
        <v>146.85366269165243</v>
      </c>
      <c r="F9" s="28">
        <f>IF(ISERROR(C9/$B$3),0,C9/$B$3)</f>
        <v>1.8241143567433189</v>
      </c>
      <c r="G9" s="28">
        <f>IF(ISERROR(D9/$B$3),0,D9/$B$3)</f>
        <v>267.87787445618392</v>
      </c>
      <c r="H9" s="28">
        <f>IF(ISERROR(C9/$C$6),0,100*C9/$C$6)</f>
        <v>5.855361596009975</v>
      </c>
      <c r="I9" s="28">
        <f>IF(ISERROR(D9/$D$6),0,100*D9/$D$6)</f>
        <v>34.023246277213218</v>
      </c>
      <c r="J9" s="28">
        <f>IF(ISERROR(C9/$C$7),0,100*C9/$C$7)</f>
        <v>20.983770644169585</v>
      </c>
      <c r="K9" s="28">
        <f>IF(ISERROR(D9/$D$7),0,100*D9/$D$7)</f>
        <v>63.920796231685671</v>
      </c>
      <c r="L9" s="2"/>
    </row>
    <row r="10" spans="1:12" s="1" customFormat="1" x14ac:dyDescent="0.2">
      <c r="A10" s="55" t="s">
        <v>21</v>
      </c>
      <c r="B10" s="25" t="s">
        <v>22</v>
      </c>
      <c r="C10" s="38">
        <v>568</v>
      </c>
      <c r="D10" s="13">
        <v>68517.299999999988</v>
      </c>
      <c r="E10" s="28">
        <f>IF(ISERROR(D10/C10),,D10/C10)</f>
        <v>120.62904929577462</v>
      </c>
      <c r="F10" s="28">
        <f>IF(ISERROR(C10/$B$3),0,C10/$B$3)</f>
        <v>0.35301429459291483</v>
      </c>
      <c r="G10" s="28">
        <f>IF(ISERROR(D10/$B$3),0,D10/$B$3)</f>
        <v>42.583778744561833</v>
      </c>
      <c r="H10" s="28">
        <f>IF(ISERROR(C10/$C$6),0,100*C10/$C$6)</f>
        <v>1.1331670822942643</v>
      </c>
      <c r="I10" s="28">
        <f>IF(ISERROR(D10/$D$6),0,100*D10/$D$6)</f>
        <v>5.4085780491645927</v>
      </c>
      <c r="J10" s="28">
        <f>IF(ISERROR(C10/$C$7),0,100*C10/$C$7)</f>
        <v>4.0609137055837561</v>
      </c>
      <c r="K10" s="28">
        <f>IF(ISERROR(D10/$D$7),0,100*D10/$D$7)</f>
        <v>10.161305966131792</v>
      </c>
      <c r="L10" s="2"/>
    </row>
    <row r="11" spans="1:12" s="1" customFormat="1" ht="25.5" x14ac:dyDescent="0.2">
      <c r="A11" s="55" t="s">
        <v>23</v>
      </c>
      <c r="B11" s="25" t="s">
        <v>24</v>
      </c>
      <c r="C11" s="38">
        <v>964</v>
      </c>
      <c r="D11" s="13">
        <v>17616.799999999996</v>
      </c>
      <c r="E11" s="28">
        <f>IF(ISERROR(D11/C11),,D11/C11)</f>
        <v>18.274688796680493</v>
      </c>
      <c r="F11" s="28">
        <f>IF(ISERROR(C11/$B$3),0,C11/$B$3)</f>
        <v>0.59912989434431319</v>
      </c>
      <c r="G11" s="28">
        <f>IF(ISERROR(D11/$B$3),0,D11/$B$3)</f>
        <v>10.948912367930388</v>
      </c>
      <c r="H11" s="28">
        <f>IF(ISERROR(C11/$C$6),0,100*C11/$C$6)</f>
        <v>1.9231920199501247</v>
      </c>
      <c r="I11" s="28">
        <f>IF(ISERROR(D11/$D$6),0,100*D11/$D$6)</f>
        <v>1.3906245251421581</v>
      </c>
      <c r="J11" s="28">
        <f>IF(ISERROR(C11/$C$7),0,100*C11/$C$7)</f>
        <v>6.89211410595553</v>
      </c>
      <c r="K11" s="28">
        <f>IF(ISERROR(D11/$D$7),0,100*D11/$D$7)</f>
        <v>2.6126203884880246</v>
      </c>
      <c r="L11" s="2"/>
    </row>
    <row r="12" spans="1:12" s="1" customFormat="1" ht="25.5" x14ac:dyDescent="0.2">
      <c r="A12" s="56" t="s">
        <v>25</v>
      </c>
      <c r="B12" s="57" t="s">
        <v>26</v>
      </c>
      <c r="C12" s="38">
        <v>220</v>
      </c>
      <c r="D12" s="13">
        <v>3014.1999999999994</v>
      </c>
      <c r="E12" s="28">
        <f>IF(ISERROR(D12/C12),,D12/C12)</f>
        <v>13.700909090909088</v>
      </c>
      <c r="F12" s="28">
        <f>IF(ISERROR(C12/$B$3),0,C12/$B$3)</f>
        <v>0.13673088875077688</v>
      </c>
      <c r="G12" s="28">
        <f>IF(ISERROR(D12/$B$3),0,D12/$B$3)</f>
        <v>1.8733374766935982</v>
      </c>
      <c r="H12" s="28">
        <f>IF(ISERROR(C12/$C$6),0,100*C12/$C$6)</f>
        <v>0.43890274314214461</v>
      </c>
      <c r="I12" s="28">
        <f>IF(ISERROR(D12/$D$6),0,100*D12/$D$6)</f>
        <v>0.23793313449000347</v>
      </c>
      <c r="J12" s="28">
        <f>IF(ISERROR(C12/$C$7),0,100*C12/$C$7)</f>
        <v>1.5728891113176522</v>
      </c>
      <c r="K12" s="28">
        <f>IF(ISERROR(D12/$D$7),0,100*D12/$D$7)</f>
        <v>0.44701423499049797</v>
      </c>
      <c r="L12" s="2"/>
    </row>
    <row r="13" spans="1:12" s="1" customFormat="1" x14ac:dyDescent="0.2">
      <c r="A13" s="55" t="s">
        <v>27</v>
      </c>
      <c r="B13" s="53" t="s">
        <v>28</v>
      </c>
      <c r="C13" s="43">
        <v>4904</v>
      </c>
      <c r="D13" s="16">
        <v>127912.1</v>
      </c>
      <c r="E13" s="42">
        <f>IF(ISERROR(D13/C13),,D13/C13)</f>
        <v>26.083217781402936</v>
      </c>
      <c r="F13" s="42">
        <f>IF(ISERROR(C13/$B$3),0,C13/$B$3)</f>
        <v>3.0478558110627718</v>
      </c>
      <c r="G13" s="42">
        <f>IF(ISERROR(D13/$B$3),0,D13/$B$3)</f>
        <v>79.497886886264766</v>
      </c>
      <c r="H13" s="42">
        <f>IF(ISERROR(C13/$C$6),0,100*C13/$C$6)</f>
        <v>9.7835411471321692</v>
      </c>
      <c r="I13" s="42">
        <f>IF(ISERROR(D13/$D$6),0,100*D13/$D$6)</f>
        <v>10.097049595978628</v>
      </c>
      <c r="J13" s="42"/>
      <c r="K13" s="42"/>
      <c r="L13" s="2"/>
    </row>
    <row r="14" spans="1:12" s="1" customFormat="1" x14ac:dyDescent="0.2">
      <c r="A14" s="55" t="s">
        <v>29</v>
      </c>
      <c r="B14" s="25" t="s">
        <v>30</v>
      </c>
      <c r="C14" s="38">
        <v>4314</v>
      </c>
      <c r="D14" s="13">
        <v>119327.09999999999</v>
      </c>
      <c r="E14" s="28">
        <f>IF(ISERROR(D14/C14),,D14/C14)</f>
        <v>27.660431154381083</v>
      </c>
      <c r="F14" s="28">
        <f>IF(ISERROR(C14/$B$3),0,C14/$B$3)</f>
        <v>2.6811684275947796</v>
      </c>
      <c r="G14" s="28">
        <f>IF(ISERROR(D14/$B$3),0,D14/$B$3)</f>
        <v>74.162274704785574</v>
      </c>
      <c r="H14" s="28">
        <f>IF(ISERROR(C14/$C$6),0,100*C14/$C$6)</f>
        <v>8.6064837905236899</v>
      </c>
      <c r="I14" s="28">
        <f>IF(ISERROR(D14/$D$6),0,100*D14/$D$6)</f>
        <v>9.419371950302601</v>
      </c>
      <c r="J14" s="28">
        <f>IF(ISERROR(C14/$C$13),0,100*C14/$C$13)</f>
        <v>87.969004893964112</v>
      </c>
      <c r="K14" s="28">
        <f>IF(ISERROR(D14/$D$13),0,100*D14/$D$13)</f>
        <v>93.288359740790739</v>
      </c>
      <c r="L14" s="2"/>
    </row>
    <row r="15" spans="1:12" s="1" customFormat="1" x14ac:dyDescent="0.2">
      <c r="A15" s="55" t="s">
        <v>31</v>
      </c>
      <c r="B15" s="25" t="s">
        <v>32</v>
      </c>
      <c r="C15" s="38">
        <v>590</v>
      </c>
      <c r="D15" s="13">
        <v>8585</v>
      </c>
      <c r="E15" s="28">
        <f>IF(ISERROR(D15/C15),,D15/C15)</f>
        <v>14.550847457627119</v>
      </c>
      <c r="F15" s="28">
        <f>IF(ISERROR(C15/$B$3),0,C15/$B$3)</f>
        <v>0.36668738346799257</v>
      </c>
      <c r="G15" s="28">
        <f>IF(ISERROR(D15/$B$3),0,D15/$B$3)</f>
        <v>5.3356121814791795</v>
      </c>
      <c r="H15" s="28">
        <f>IF(ISERROR(C15/$C$6),0,100*C15/$C$6)</f>
        <v>1.1770573566084788</v>
      </c>
      <c r="I15" s="28">
        <f>IF(ISERROR(D15/$D$6),0,100*D15/$D$6)</f>
        <v>0.67767764567602684</v>
      </c>
      <c r="J15" s="28">
        <f>IF(ISERROR(C15/$C$13),0,100*C15/$C$13)</f>
        <v>12.030995106035888</v>
      </c>
      <c r="K15" s="28">
        <f>IF(ISERROR(D15/$D$7),0,100*D15/$D$7)</f>
        <v>1.2731793535244595</v>
      </c>
      <c r="L15" s="2"/>
    </row>
    <row r="16" spans="1:12" s="1" customFormat="1" x14ac:dyDescent="0.2">
      <c r="A16" s="55" t="s">
        <v>33</v>
      </c>
      <c r="B16" s="53" t="s">
        <v>34</v>
      </c>
      <c r="C16" s="43">
        <v>30543</v>
      </c>
      <c r="D16" s="16">
        <v>460191.39999999997</v>
      </c>
      <c r="E16" s="42">
        <f>IF(ISERROR(D16/C16),,D16/C16)</f>
        <v>15.067000622073797</v>
      </c>
      <c r="F16" s="42">
        <f>IF(ISERROR(C16/$B$3),0,C16/$B$3)</f>
        <v>18.982597886886264</v>
      </c>
      <c r="G16" s="42">
        <f>IF(ISERROR(D16/$B$3),0,D16/$B$3)</f>
        <v>286.01081417029206</v>
      </c>
      <c r="H16" s="42">
        <f>IF(ISERROR(C16/$C$6),0,100*C16/$C$6)</f>
        <v>60.933665835411475</v>
      </c>
      <c r="I16" s="42">
        <f>IF(ISERROR(D16/$D$6),0,100*D16/$D$6)</f>
        <v>36.326316192469974</v>
      </c>
      <c r="J16" s="42"/>
      <c r="K16" s="42"/>
      <c r="L16" s="2"/>
    </row>
    <row r="17" spans="1:12" s="1" customFormat="1" x14ac:dyDescent="0.2">
      <c r="A17" s="55" t="s">
        <v>35</v>
      </c>
      <c r="B17" s="25" t="s">
        <v>36</v>
      </c>
      <c r="C17" s="38">
        <v>6703</v>
      </c>
      <c r="D17" s="13">
        <v>146882.00000000006</v>
      </c>
      <c r="E17" s="28">
        <f>IF(ISERROR(D17/C17),,D17/C17)</f>
        <v>21.912874832164711</v>
      </c>
      <c r="F17" s="28">
        <f>IF(ISERROR(C17/$B$3),0,C17/$B$3)</f>
        <v>4.1659415786202612</v>
      </c>
      <c r="G17" s="28">
        <f>IF(ISERROR(D17/$B$3),0,D17/$B$3)</f>
        <v>91.287756370416446</v>
      </c>
      <c r="H17" s="28">
        <f>IF(ISERROR(C17/$C$6),0,100*C17/$C$6)</f>
        <v>13.372568578553617</v>
      </c>
      <c r="I17" s="28">
        <f>IF(ISERROR(D17/$D$6),0,100*D17/$D$6)</f>
        <v>11.59448432756974</v>
      </c>
      <c r="J17" s="28">
        <f>IF(ISERROR(C17/$C$16),0,100*C17/$C$16)</f>
        <v>21.946108764692401</v>
      </c>
      <c r="K17" s="28">
        <f>IF(ISERROR(D17/$D$16),0,100*D17/$D$16)</f>
        <v>31.917589072720627</v>
      </c>
      <c r="L17" s="2"/>
    </row>
    <row r="18" spans="1:12" s="1" customFormat="1" x14ac:dyDescent="0.2">
      <c r="A18" s="55" t="s">
        <v>37</v>
      </c>
      <c r="B18" s="25" t="s">
        <v>38</v>
      </c>
      <c r="C18" s="38">
        <v>181</v>
      </c>
      <c r="D18" s="13">
        <v>3418.9</v>
      </c>
      <c r="E18" s="28">
        <f>IF(ISERROR(D18/C18),,D18/C18)</f>
        <v>18.888950276243094</v>
      </c>
      <c r="F18" s="28">
        <f>IF(ISERROR(C18/$B$3),0,C18/$B$3)</f>
        <v>0.1124922311995028</v>
      </c>
      <c r="G18" s="28">
        <f>IF(ISERROR(D18/$B$3),0,D18/$B$3)</f>
        <v>2.1248601615910503</v>
      </c>
      <c r="H18" s="28">
        <f>IF(ISERROR(C18/$C$6),0,100*C18/$C$6)</f>
        <v>0.36109725685785538</v>
      </c>
      <c r="I18" s="28">
        <f>IF(ISERROR(D18/$D$6),0,100*D18/$D$6)</f>
        <v>0.26987910341313548</v>
      </c>
      <c r="J18" s="28">
        <f>IF(ISERROR(C18/$C$16),0,100*C18/$C$16)</f>
        <v>0.59260714402645454</v>
      </c>
      <c r="K18" s="28">
        <f>IF(ISERROR(D18/$D$16),0,100*D18/$D$16)</f>
        <v>0.74293000694928246</v>
      </c>
      <c r="L18" s="2"/>
    </row>
    <row r="19" spans="1:12" s="1" customFormat="1" x14ac:dyDescent="0.2">
      <c r="A19" s="55" t="s">
        <v>39</v>
      </c>
      <c r="B19" s="25" t="s">
        <v>40</v>
      </c>
      <c r="C19" s="38">
        <v>20786</v>
      </c>
      <c r="D19" s="13">
        <v>257764.59999999974</v>
      </c>
      <c r="E19" s="28">
        <f>IF(ISERROR(D19/C19),,D19/C19)</f>
        <v>12.400875589338966</v>
      </c>
      <c r="F19" s="28">
        <f>IF(ISERROR(C19/$B$3),0,C19/$B$3)</f>
        <v>12.918582970789311</v>
      </c>
      <c r="G19" s="28">
        <f>IF(ISERROR(D19/$B$3),0,D19/$B$3)</f>
        <v>160.2017402113112</v>
      </c>
      <c r="H19" s="28">
        <f>IF(ISERROR(C19/$C$6),0,100*C19/$C$6)</f>
        <v>41.468329177057356</v>
      </c>
      <c r="I19" s="28">
        <f>IF(ISERROR(D19/$D$6),0,100*D19/$D$6)</f>
        <v>20.347269337987491</v>
      </c>
      <c r="J19" s="28">
        <f>IF(ISERROR(C19/$C$16),0,100*C19/$C$16)</f>
        <v>68.054873457093279</v>
      </c>
      <c r="K19" s="28">
        <f>IF(ISERROR(D19/$D$16),0,100*D19/$D$16)</f>
        <v>56.012476547801583</v>
      </c>
      <c r="L19" s="2"/>
    </row>
    <row r="20" spans="1:12" s="1" customFormat="1" x14ac:dyDescent="0.2">
      <c r="A20" s="56" t="s">
        <v>41</v>
      </c>
      <c r="B20" s="25" t="s">
        <v>42</v>
      </c>
      <c r="C20" s="38">
        <v>11547</v>
      </c>
      <c r="D20" s="13">
        <v>129970.90000000004</v>
      </c>
      <c r="E20" s="28">
        <f>IF(ISERROR(D20/C20),,D20/C20)</f>
        <v>11.255815363297829</v>
      </c>
      <c r="F20" s="28">
        <f>IF(ISERROR(C20/$B$3),0,C20/$B$3)</f>
        <v>7.1765071472964577</v>
      </c>
      <c r="G20" s="28">
        <f>IF(ISERROR(D20/$B$3),0,D20/$B$3)</f>
        <v>80.777439403356141</v>
      </c>
      <c r="H20" s="28">
        <f>IF(ISERROR(C20/$C$6),0,100*C20/$C$6)</f>
        <v>23.036408977556111</v>
      </c>
      <c r="I20" s="28">
        <f>IF(ISERROR(D20/$D$6),0,100*D20/$D$6)</f>
        <v>10.259565931088451</v>
      </c>
      <c r="J20" s="28">
        <f>IF(ISERROR(C20/$C$16),0,100*C20/$C$16)</f>
        <v>37.805716530792651</v>
      </c>
      <c r="K20" s="28">
        <f>IF(ISERROR(D20/$D$16),0,100*D20/$D$16)</f>
        <v>28.242792020885233</v>
      </c>
      <c r="L20" s="2"/>
    </row>
    <row r="21" spans="1:12" s="1" customFormat="1" ht="25.5" x14ac:dyDescent="0.2">
      <c r="A21" s="55" t="s">
        <v>43</v>
      </c>
      <c r="B21" s="25" t="s">
        <v>44</v>
      </c>
      <c r="C21" s="38">
        <v>743</v>
      </c>
      <c r="D21" s="13">
        <v>11340.599999999999</v>
      </c>
      <c r="E21" s="28">
        <f>IF(ISERROR(D21/C21),,D21/C21)</f>
        <v>15.263257065948855</v>
      </c>
      <c r="F21" s="28">
        <f>IF(ISERROR(C21/$B$3),0,C21/$B$3)</f>
        <v>0.46177750155376007</v>
      </c>
      <c r="G21" s="28">
        <f>IF(ISERROR(D21/$B$3),0,D21/$B$3)</f>
        <v>7.0482287134866368</v>
      </c>
      <c r="H21" s="28">
        <f>IF(ISERROR(C21/$C$6),0,100*C21/$C$6)</f>
        <v>1.4822942643391521</v>
      </c>
      <c r="I21" s="28">
        <f>IF(ISERROR(D21/$D$6),0,100*D21/$D$6)</f>
        <v>0.89519756651759452</v>
      </c>
      <c r="J21" s="28">
        <f>IF(ISERROR(C21/$C$16),0,100*C21/$C$16)</f>
        <v>2.4326359558655013</v>
      </c>
      <c r="K21" s="28">
        <f>IF(ISERROR(D21/$D$16),0,100*D21/$D$16)</f>
        <v>2.4643224536573256</v>
      </c>
      <c r="L21" s="2"/>
    </row>
    <row r="22" spans="1:12" s="1" customFormat="1" x14ac:dyDescent="0.2">
      <c r="A22" s="55" t="s">
        <v>45</v>
      </c>
      <c r="B22" s="25" t="s">
        <v>46</v>
      </c>
      <c r="C22" s="38">
        <v>2130</v>
      </c>
      <c r="D22" s="13">
        <v>40785.300000000003</v>
      </c>
      <c r="E22" s="28">
        <f>IF(ISERROR(D22/C22),,D22/C22)</f>
        <v>19.148028169014086</v>
      </c>
      <c r="F22" s="28">
        <f>IF(ISERROR(C22/$B$3),0,C22/$B$3)</f>
        <v>1.3238036047234307</v>
      </c>
      <c r="G22" s="28">
        <f>IF(ISERROR(D22/$B$3),0,D22/$B$3)</f>
        <v>25.348228713486641</v>
      </c>
      <c r="H22" s="28">
        <f>IF(ISERROR(C22/$C$6),0,100*C22/$C$6)</f>
        <v>4.2493765586034913</v>
      </c>
      <c r="I22" s="28">
        <f>IF(ISERROR(D22/$D$6),0,100*D22/$D$6)</f>
        <v>3.2194858569819993</v>
      </c>
      <c r="J22" s="28">
        <f>IF(ISERROR(C22/$C$16),0,100*C22/$C$16)</f>
        <v>6.9737746783223651</v>
      </c>
      <c r="K22" s="28">
        <f>IF(ISERROR(D22/$D$16),0,100*D22/$D$16)</f>
        <v>8.8626819188711501</v>
      </c>
      <c r="L22" s="2"/>
    </row>
    <row r="23" spans="1:12" s="1" customFormat="1" ht="25.5" x14ac:dyDescent="0.2">
      <c r="A23" s="55" t="s">
        <v>47</v>
      </c>
      <c r="B23" s="53" t="s">
        <v>48</v>
      </c>
      <c r="C23" s="43">
        <v>691</v>
      </c>
      <c r="D23" s="16">
        <v>4426.8000000000011</v>
      </c>
      <c r="E23" s="42">
        <f>IF(ISERROR(D23/C23),,D23/C23)</f>
        <v>6.4063675832127371</v>
      </c>
      <c r="F23" s="42">
        <f>IF(ISERROR(C23/$B$3),0,C23/$B$3)</f>
        <v>0.42945929148539463</v>
      </c>
      <c r="G23" s="42">
        <f>IF(ISERROR(D23/$B$3),0,D23/$B$3)</f>
        <v>2.7512740832815421</v>
      </c>
      <c r="H23" s="42">
        <f>IF(ISERROR(C23/$C$6),0,100*C23/$C$6)</f>
        <v>1.3785536159600997</v>
      </c>
      <c r="I23" s="42">
        <f>IF(ISERROR(D23/$D$6),0,100*D23/$D$6)</f>
        <v>0.34944011670106423</v>
      </c>
      <c r="J23" s="42"/>
      <c r="K23" s="28"/>
      <c r="L23" s="30"/>
    </row>
    <row r="24" spans="1:12" s="1" customFormat="1" ht="25.5" x14ac:dyDescent="0.2">
      <c r="A24" s="55" t="s">
        <v>49</v>
      </c>
      <c r="B24" s="25" t="s">
        <v>50</v>
      </c>
      <c r="C24" s="38">
        <v>580</v>
      </c>
      <c r="D24" s="13">
        <v>4169.6000000000004</v>
      </c>
      <c r="E24" s="28">
        <f>IF(ISERROR(D24/C24),,D24/C24)</f>
        <v>7.18896551724138</v>
      </c>
      <c r="F24" s="28">
        <f>IF(ISERROR(C24/$B$3),0,C24/$B$3)</f>
        <v>0.36047234307022996</v>
      </c>
      <c r="G24" s="28">
        <f>IF(ISERROR(D24/$B$3),0,D24/$B$3)</f>
        <v>2.5914232442510881</v>
      </c>
      <c r="H24" s="28">
        <f>IF(ISERROR(C24/$C$6),0,100*C24/$C$6)</f>
        <v>1.1571072319201996</v>
      </c>
      <c r="I24" s="28">
        <f>IF(ISERROR(D24/$D$6),0,100*D24/$D$6)</f>
        <v>0.32913741542350172</v>
      </c>
      <c r="J24" s="28">
        <f>IF(ISERROR(C24/$C$23),0,100*C24/$C$23)</f>
        <v>83.936324167872655</v>
      </c>
      <c r="K24" s="28">
        <f>IF(ISERROR(D24/$D$23),0,100*D24/$D$23)</f>
        <v>94.189934038131369</v>
      </c>
      <c r="L24" s="2"/>
    </row>
    <row r="25" spans="1:12" s="1" customFormat="1" x14ac:dyDescent="0.2">
      <c r="A25" s="55" t="s">
        <v>51</v>
      </c>
      <c r="B25" s="25" t="s">
        <v>52</v>
      </c>
      <c r="C25" s="38">
        <v>111</v>
      </c>
      <c r="D25" s="13">
        <v>257.20000000000005</v>
      </c>
      <c r="E25" s="28">
        <f>IF(ISERROR(D25/C25),,D25/C25)</f>
        <v>2.3171171171171174</v>
      </c>
      <c r="F25" s="28">
        <f>IF(ISERROR(C25/$B$3),0,C25/$B$3)</f>
        <v>6.8986948415164701E-2</v>
      </c>
      <c r="G25" s="28">
        <f>IF(ISERROR(D25/$B$3),0,D25/$B$3)</f>
        <v>0.15985083903045372</v>
      </c>
      <c r="H25" s="28">
        <f>IF(ISERROR(C25/$C$6),0,100*C25/$C$6)</f>
        <v>0.22144638403990025</v>
      </c>
      <c r="I25" s="28">
        <f>IF(ISERROR(D25/$D$6),0,100*D25/$D$6)</f>
        <v>2.0302701277562507E-2</v>
      </c>
      <c r="J25" s="28">
        <f>IF(ISERROR(C25/$C$23),0,100*C25/$C$23)</f>
        <v>16.063675832127352</v>
      </c>
      <c r="K25" s="28">
        <f>IF(ISERROR(D25/$D$23),0,100*D25/$D$23)</f>
        <v>5.8100659618686175</v>
      </c>
      <c r="L25" s="2"/>
    </row>
    <row r="26" spans="1:12" s="1" customFormat="1" ht="25.5" x14ac:dyDescent="0.2">
      <c r="A26" s="54" t="s">
        <v>53</v>
      </c>
      <c r="B26" s="53">
        <v>190</v>
      </c>
      <c r="C26" s="43">
        <v>172</v>
      </c>
      <c r="D26" s="16">
        <v>4402.2999999999993</v>
      </c>
      <c r="E26" s="42"/>
      <c r="F26" s="42"/>
      <c r="G26" s="42"/>
      <c r="H26" s="42"/>
      <c r="I26" s="42"/>
      <c r="J26" s="28"/>
      <c r="K26" s="28"/>
      <c r="L26" s="2"/>
    </row>
    <row r="27" spans="1:12" s="1" customFormat="1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L27" s="2"/>
    </row>
    <row r="28" spans="1:12" s="1" customFormat="1" x14ac:dyDescent="0.2">
      <c r="A28" s="44" t="s">
        <v>55</v>
      </c>
      <c r="B28" s="50">
        <v>200</v>
      </c>
      <c r="C28" s="43">
        <v>13987</v>
      </c>
      <c r="D28" s="16">
        <v>674296.2000000003</v>
      </c>
      <c r="E28" s="42">
        <f>IF(ISERROR(D28/C28),,D28/C28)</f>
        <v>48.208779581039558</v>
      </c>
      <c r="F28" s="42">
        <f>IF(ISERROR(C28/$B$3),0,C28/$B$3)</f>
        <v>8.6929770043505279</v>
      </c>
      <c r="G28" s="42">
        <f>IF(ISERROR(D28/$B$3),0,D28/$B$3)</f>
        <v>419.07781230578018</v>
      </c>
      <c r="H28" s="42">
        <f>IF(ISERROR(C28/$C$6),0,100*C28/$C$6)</f>
        <v>27.904239401496259</v>
      </c>
      <c r="I28" s="42">
        <f>IF(ISERROR(D28/$D$6),0,100*D28/$D$6)</f>
        <v>53.227194094850503</v>
      </c>
      <c r="J28" s="41"/>
      <c r="K28" s="41"/>
      <c r="L28" s="2"/>
    </row>
    <row r="29" spans="1:12" s="1" customFormat="1" x14ac:dyDescent="0.2">
      <c r="A29" s="49" t="s">
        <v>56</v>
      </c>
      <c r="B29" s="48">
        <v>211</v>
      </c>
      <c r="C29" s="38">
        <v>242</v>
      </c>
      <c r="D29" s="13">
        <v>31720.199999999997</v>
      </c>
      <c r="E29" s="28">
        <f>IF(ISERROR(D29/C29),,D29/C29)</f>
        <v>131.07520661157022</v>
      </c>
      <c r="F29" s="28">
        <f>IF(ISERROR(C29/$B$3),0,C29/$B$3)</f>
        <v>0.15040397762585456</v>
      </c>
      <c r="G29" s="28">
        <f>IF(ISERROR(D29/$B$3),0,D29/$B$3)</f>
        <v>19.714232442510873</v>
      </c>
      <c r="H29" s="28">
        <f>IF(ISERROR(C29/$C$6),0,100*C29/$C$6)</f>
        <v>0.48279301745635911</v>
      </c>
      <c r="I29" s="28">
        <f>IF(ISERROR(D29/$D$6),0,100*D29/$D$6)</f>
        <v>2.50391036183724</v>
      </c>
      <c r="J29" s="28">
        <f>IF(ISERROR(C29/$C$28),0,100*C29/$C$28)</f>
        <v>1.7301780224494172</v>
      </c>
      <c r="K29" s="28">
        <f>IF(ISERROR(D29/$D$28),0,100*D29/$D$28)</f>
        <v>4.7041937949524231</v>
      </c>
      <c r="L29" s="2"/>
    </row>
    <row r="30" spans="1:12" s="1" customFormat="1" x14ac:dyDescent="0.2">
      <c r="A30" s="49" t="s">
        <v>57</v>
      </c>
      <c r="B30" s="48">
        <v>212</v>
      </c>
      <c r="C30" s="38">
        <v>181</v>
      </c>
      <c r="D30" s="13">
        <v>3969.7999999999993</v>
      </c>
      <c r="E30" s="28">
        <f>IF(ISERROR(D30/C30),,D30/C30)</f>
        <v>21.932596685082871</v>
      </c>
      <c r="F30" s="28">
        <f>IF(ISERROR(C30/$B$3),0,C30/$B$3)</f>
        <v>0.1124922311995028</v>
      </c>
      <c r="G30" s="28">
        <f>IF(ISERROR(D30/$B$3),0,D30/$B$3)</f>
        <v>2.4672467371037907</v>
      </c>
      <c r="H30" s="28">
        <f>IF(ISERROR(C30/$C$6),0,100*C30/$C$6)</f>
        <v>0.36109725685785538</v>
      </c>
      <c r="I30" s="28">
        <f>IF(ISERROR(D30/$D$6),0,100*D30/$D$6)</f>
        <v>0.3133657213517404</v>
      </c>
      <c r="J30" s="28">
        <f>IF(ISERROR(C30/$C$28),0,100*C30/$C$28)</f>
        <v>1.2940587688567955</v>
      </c>
      <c r="K30" s="28">
        <f>IF(ISERROR(D30/$D$28),0,100*D30/$D$28)</f>
        <v>0.58873237013644708</v>
      </c>
      <c r="L30" s="2"/>
    </row>
    <row r="31" spans="1:12" s="1" customFormat="1" x14ac:dyDescent="0.2">
      <c r="A31" s="49" t="s">
        <v>58</v>
      </c>
      <c r="B31" s="48">
        <v>213</v>
      </c>
      <c r="C31" s="38">
        <v>223</v>
      </c>
      <c r="D31" s="13">
        <v>12166.500000000002</v>
      </c>
      <c r="E31" s="28">
        <f>IF(ISERROR(D31/C31),,D31/C31)</f>
        <v>54.55829596412557</v>
      </c>
      <c r="F31" s="28">
        <f>IF(ISERROR(C31/$B$3),0,C31/$B$3)</f>
        <v>0.13859540087010566</v>
      </c>
      <c r="G31" s="28">
        <f>IF(ISERROR(D31/$B$3),0,D31/$B$3)</f>
        <v>7.5615288999378505</v>
      </c>
      <c r="H31" s="28">
        <f>IF(ISERROR(C31/$C$6),0,100*C31/$C$6)</f>
        <v>0.44488778054862843</v>
      </c>
      <c r="I31" s="28">
        <f>IF(ISERROR(D31/$D$6),0,100*D31/$D$6)</f>
        <v>0.96039197159200729</v>
      </c>
      <c r="J31" s="28">
        <f>IF(ISERROR(C31/$C$28),0,100*C31/$C$28)</f>
        <v>1.5943375991992565</v>
      </c>
      <c r="K31" s="28">
        <f>IF(ISERROR(D31/$D$28),0,100*D31/$D$28)</f>
        <v>1.8043257547647453</v>
      </c>
      <c r="L31" s="2"/>
    </row>
    <row r="32" spans="1:12" s="1" customFormat="1" x14ac:dyDescent="0.2">
      <c r="A32" s="49" t="s">
        <v>59</v>
      </c>
      <c r="B32" s="48">
        <v>221</v>
      </c>
      <c r="C32" s="38">
        <v>3933</v>
      </c>
      <c r="D32" s="13">
        <v>181751.80000000008</v>
      </c>
      <c r="E32" s="28">
        <f>IF(ISERROR(D32/C32),,D32/C32)</f>
        <v>46.212001017035362</v>
      </c>
      <c r="F32" s="28">
        <f>IF(ISERROR(C32/$B$3),0,C32/$B$3)</f>
        <v>2.444375388440025</v>
      </c>
      <c r="G32" s="28">
        <f>IF(ISERROR(D32/$B$3),0,D32/$B$3)</f>
        <v>112.95947793660663</v>
      </c>
      <c r="H32" s="28">
        <f>IF(ISERROR(C32/$C$6),0,100*C32/$C$6)</f>
        <v>7.8463840399002498</v>
      </c>
      <c r="I32" s="28">
        <f>IF(ISERROR(D32/$D$6),0,100*D32/$D$6)</f>
        <v>14.347015948908579</v>
      </c>
      <c r="J32" s="28">
        <f>IF(ISERROR(C32/$C$28),0,100*C32/$C$28)</f>
        <v>28.118967612783297</v>
      </c>
      <c r="K32" s="28">
        <f>IF(ISERROR(D32/$D$28),0,100*D32/$D$28)</f>
        <v>26.954296939534881</v>
      </c>
      <c r="L32" s="2"/>
    </row>
    <row r="33" spans="1:15" x14ac:dyDescent="0.2">
      <c r="A33" s="49" t="s">
        <v>60</v>
      </c>
      <c r="B33" s="48">
        <v>222</v>
      </c>
      <c r="C33" s="38">
        <v>3465</v>
      </c>
      <c r="D33" s="13">
        <v>134421.90000000005</v>
      </c>
      <c r="E33" s="28">
        <f>IF(ISERROR(D33/C33),,D33/C33)</f>
        <v>38.794199134199147</v>
      </c>
      <c r="F33" s="28">
        <f>IF(ISERROR(C33/$B$3),0,C33/$B$3)</f>
        <v>2.1535114978247361</v>
      </c>
      <c r="G33" s="28">
        <f>IF(ISERROR(D33/$B$3),0,D33/$B$3)</f>
        <v>83.543753884400275</v>
      </c>
      <c r="H33" s="28">
        <f>IF(ISERROR(C33/$C$6),0,100*C33/$C$6)</f>
        <v>6.9127182044887778</v>
      </c>
      <c r="I33" s="28">
        <f>IF(ISERROR(D33/$D$6),0,100*D33/$D$6)</f>
        <v>10.610916333057467</v>
      </c>
      <c r="J33" s="28">
        <f>IF(ISERROR(C33/$C$28),0,100*C33/$C$28)</f>
        <v>24.773003503253019</v>
      </c>
      <c r="K33" s="28">
        <f>IF(ISERROR(D33/$D$28),0,100*D33/$D$28)</f>
        <v>19.935141262845615</v>
      </c>
    </row>
    <row r="34" spans="1:15" x14ac:dyDescent="0.2">
      <c r="A34" s="6" t="s">
        <v>61</v>
      </c>
      <c r="B34" s="48">
        <v>223</v>
      </c>
      <c r="C34" s="38">
        <v>4032</v>
      </c>
      <c r="D34" s="13">
        <v>217957.90000000002</v>
      </c>
      <c r="E34" s="28">
        <f>IF(ISERROR(D34/C34),,D34/C34)</f>
        <v>54.057018849206358</v>
      </c>
      <c r="F34" s="28">
        <f>IF(ISERROR(C34/$B$3),0,C34/$B$3)</f>
        <v>2.5059042883778746</v>
      </c>
      <c r="G34" s="28">
        <f>IF(ISERROR(D34/$B$3),0,D34/$B$3)</f>
        <v>135.46171535114979</v>
      </c>
      <c r="H34" s="28">
        <f>IF(ISERROR(C34/$C$6),0,100*C34/$C$6)</f>
        <v>8.0438902743142151</v>
      </c>
      <c r="I34" s="28">
        <f>IF(ISERROR(D34/$D$6),0,100*D34/$D$6)</f>
        <v>17.205031628245884</v>
      </c>
      <c r="J34" s="28">
        <f>IF(ISERROR(C34/$C$28),0,100*C34/$C$28)</f>
        <v>28.826767712876244</v>
      </c>
      <c r="K34" s="28">
        <f>IF(ISERROR(D34/$D$28),0,100*D34/$D$28)</f>
        <v>32.323762168613726</v>
      </c>
    </row>
    <row r="35" spans="1:15" x14ac:dyDescent="0.2">
      <c r="A35" s="6" t="s">
        <v>62</v>
      </c>
      <c r="B35" s="48">
        <v>224</v>
      </c>
      <c r="C35" s="38">
        <v>626</v>
      </c>
      <c r="D35" s="13">
        <v>14418.699999999999</v>
      </c>
      <c r="E35" s="28">
        <f>IF(ISERROR(D35/C35),,D35/C35)</f>
        <v>23.033067092651756</v>
      </c>
      <c r="F35" s="28">
        <f>IF(ISERROR(C35/$B$3),0,C35/$B$3)</f>
        <v>0.38906152889993784</v>
      </c>
      <c r="G35" s="28">
        <f>IF(ISERROR(D35/$B$3),0,D35/$B$3)</f>
        <v>8.9612802983219382</v>
      </c>
      <c r="H35" s="28">
        <f>IF(ISERROR(C35/$C$6),0,100*C35/$C$6)</f>
        <v>1.2488778054862844</v>
      </c>
      <c r="I35" s="28">
        <f>IF(ISERROR(D35/$D$6),0,100*D35/$D$6)</f>
        <v>1.1381748013638822</v>
      </c>
      <c r="J35" s="28">
        <f>IF(ISERROR(C35/$C$28),0,100*C35/$C$28)</f>
        <v>4.4755844712947734</v>
      </c>
      <c r="K35" s="28">
        <f>IF(ISERROR(D35/$D$28),0,100*D35/$D$28)</f>
        <v>2.1383332725291933</v>
      </c>
    </row>
    <row r="36" spans="1:15" x14ac:dyDescent="0.2">
      <c r="A36" s="6" t="s">
        <v>63</v>
      </c>
      <c r="B36" s="48">
        <v>230</v>
      </c>
      <c r="C36" s="38">
        <v>114</v>
      </c>
      <c r="D36" s="13">
        <v>43155.4</v>
      </c>
      <c r="E36" s="28">
        <f>IF(ISERROR(D36/C36),,D36/C36)</f>
        <v>378.55614035087723</v>
      </c>
      <c r="F36" s="28">
        <f>IF(ISERROR(C36/$B$3),0,C36/$B$3)</f>
        <v>7.0851460534493468E-2</v>
      </c>
      <c r="G36" s="28">
        <f>IF(ISERROR(D36/$B$3),0,D36/$B$3)</f>
        <v>26.82125543816035</v>
      </c>
      <c r="H36" s="28">
        <f>IF(ISERROR(C36/$C$6),0,100*C36/$C$6)</f>
        <v>0.22743142144638404</v>
      </c>
      <c r="I36" s="28">
        <f>IF(ISERROR(D36/$D$6),0,100*D36/$D$6)</f>
        <v>3.4065754071295529</v>
      </c>
      <c r="J36" s="28">
        <f>IF(ISERROR(C36/$C$28),0,100*C36/$C$28)</f>
        <v>0.81504253950096517</v>
      </c>
      <c r="K36" s="28">
        <f>IF(ISERROR(D36/$D$28),0,100*D36/$D$28)</f>
        <v>6.4000657277914339</v>
      </c>
    </row>
    <row r="37" spans="1:15" ht="24" x14ac:dyDescent="0.2">
      <c r="A37" s="6" t="s">
        <v>64</v>
      </c>
      <c r="B37" s="48">
        <v>240</v>
      </c>
      <c r="C37" s="38">
        <v>271</v>
      </c>
      <c r="D37" s="13">
        <v>5177.4000000000005</v>
      </c>
      <c r="E37" s="28">
        <f>IF(ISERROR(D37/C37),,D37/C37)</f>
        <v>19.104797047970482</v>
      </c>
      <c r="F37" s="28">
        <f>IF(ISERROR(C37/$B$3),0,C37/$B$3)</f>
        <v>0.16842759477936606</v>
      </c>
      <c r="G37" s="28">
        <f>IF(ISERROR(D37/$B$3),0,D37/$B$3)</f>
        <v>3.2177750155376015</v>
      </c>
      <c r="H37" s="28">
        <f>IF(ISERROR(C37/$C$6),0,100*C37/$C$6)</f>
        <v>0.54064837905236907</v>
      </c>
      <c r="I37" s="28">
        <f>IF(ISERROR(D37/$D$6),0,100*D37/$D$6)</f>
        <v>0.40869053497065372</v>
      </c>
      <c r="J37" s="28">
        <f>IF(ISERROR(C37/$C$28),0,100*C37/$C$28)</f>
        <v>1.9375134053049261</v>
      </c>
      <c r="K37" s="28">
        <f>IF(ISERROR(D37/$D$28),0,100*D37/$D$28)</f>
        <v>0.76782280546738935</v>
      </c>
    </row>
    <row r="38" spans="1:15" x14ac:dyDescent="0.2">
      <c r="A38" s="49" t="s">
        <v>65</v>
      </c>
      <c r="B38" s="48">
        <v>250</v>
      </c>
      <c r="C38" s="38">
        <v>900</v>
      </c>
      <c r="D38" s="13">
        <v>29556.600000000006</v>
      </c>
      <c r="E38" s="28">
        <f>IF(ISERROR(D38/C38),,D38/C38)</f>
        <v>32.840666666666671</v>
      </c>
      <c r="F38" s="28">
        <f>IF(ISERROR(C38/$B$3),0,C38/$B$3)</f>
        <v>0.55935363579863273</v>
      </c>
      <c r="G38" s="28">
        <f>IF(ISERROR(D38/$B$3),0,D38/$B$3)</f>
        <v>18.369546302050967</v>
      </c>
      <c r="H38" s="28">
        <f>IF(ISERROR(C38/$C$6),0,100*C38/$C$6)</f>
        <v>1.7955112219451372</v>
      </c>
      <c r="I38" s="28">
        <f>IF(ISERROR(D38/$D$6),0,100*D38/$D$6)</f>
        <v>2.3331213863934841</v>
      </c>
      <c r="J38" s="28">
        <f>IF(ISERROR(C38/$C$28),0,100*C38/$C$28)</f>
        <v>6.4345463644813039</v>
      </c>
      <c r="K38" s="28">
        <f>IF(ISERROR(D38/$D$28),0,100*D38/$D$28)</f>
        <v>4.3833259033641285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13987</v>
      </c>
      <c r="D40" s="16">
        <v>674296.20000000007</v>
      </c>
      <c r="E40" s="42">
        <f>IF(ISERROR(D40/C40),,D40/C40)</f>
        <v>48.208779581039543</v>
      </c>
      <c r="F40" s="42">
        <f>IF(ISERROR(C40/$B$3),0,C40/$B$3)</f>
        <v>8.6929770043505279</v>
      </c>
      <c r="G40" s="42">
        <f>IF(ISERROR(D40/$B$3),0,D40/$B$3)</f>
        <v>419.07781230578001</v>
      </c>
      <c r="H40" s="42">
        <f>IF(ISERROR(C40/$C$6),0,100*C40/$C$6)</f>
        <v>27.904239401496259</v>
      </c>
      <c r="I40" s="42">
        <f>IF(ISERROR(D40/$D$6),0,100*D40/$D$6)</f>
        <v>53.227194094850475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728</v>
      </c>
      <c r="D41" s="13">
        <v>59664.599999999984</v>
      </c>
      <c r="E41" s="28">
        <f>IF(ISERROR(D41/C41),,D41/C41)</f>
        <v>81.956868131868106</v>
      </c>
      <c r="F41" s="28">
        <f>IF(ISERROR(C41/$B$3),0,C41/$B$3)</f>
        <v>0.45245494095711625</v>
      </c>
      <c r="G41" s="28">
        <f>IF(ISERROR(D41/$B$3),0,D41/$B$3)</f>
        <v>37.081789931634546</v>
      </c>
      <c r="H41" s="28">
        <f>IF(ISERROR(C41/$C$6),0,100*C41/$C$6)</f>
        <v>1.4523690773067333</v>
      </c>
      <c r="I41" s="28">
        <f>IF(ISERROR(D41/$D$6),0,100*D41/$D$6)</f>
        <v>4.7097688594294533</v>
      </c>
      <c r="J41" s="28">
        <f>IF(ISERROR(C41/$C$40),0,100*C41/$C$40)</f>
        <v>5.2048330592693217</v>
      </c>
      <c r="K41" s="28">
        <f>IF(ISERROR(D41/$D$40),0,100*D41/$D$40)</f>
        <v>8.8484259587997052</v>
      </c>
    </row>
    <row r="42" spans="1:15" x14ac:dyDescent="0.2">
      <c r="A42" s="6" t="s">
        <v>68</v>
      </c>
      <c r="B42" s="5">
        <v>320</v>
      </c>
      <c r="C42" s="38">
        <v>1281</v>
      </c>
      <c r="D42" s="13">
        <v>133054.30000000005</v>
      </c>
      <c r="E42" s="28">
        <f>IF(ISERROR(D42/C42),,D42/C42)</f>
        <v>103.8675253708041</v>
      </c>
      <c r="F42" s="28">
        <f>IF(ISERROR(C42/$B$3),0,C42/$B$3)</f>
        <v>0.7961466749533872</v>
      </c>
      <c r="G42" s="28">
        <f>IF(ISERROR(D42/$B$3),0,D42/$B$3)</f>
        <v>82.693784959602269</v>
      </c>
      <c r="H42" s="28">
        <f>IF(ISERROR(C42/$C$6),0,100*C42/$C$6)</f>
        <v>2.5556109725685787</v>
      </c>
      <c r="I42" s="28">
        <f>IF(ISERROR(D42/$D$6),0,100*D42/$D$6)</f>
        <v>10.502961534195901</v>
      </c>
      <c r="J42" s="28">
        <f>IF(ISERROR(C42/$C$40),0,100*C42/$C$40)</f>
        <v>9.1585043254450564</v>
      </c>
      <c r="K42" s="28">
        <f>IF(ISERROR(D42/$D$40),0,100*D42/$D$40)</f>
        <v>19.732322382952777</v>
      </c>
    </row>
    <row r="43" spans="1:15" x14ac:dyDescent="0.2">
      <c r="A43" s="6" t="s">
        <v>69</v>
      </c>
      <c r="B43" s="5">
        <v>330</v>
      </c>
      <c r="C43" s="38">
        <v>337</v>
      </c>
      <c r="D43" s="13">
        <v>30312.500000000007</v>
      </c>
      <c r="E43" s="28">
        <f>IF(ISERROR(D43/C43),,D43/C43)</f>
        <v>89.948071216617237</v>
      </c>
      <c r="F43" s="28">
        <f>IF(ISERROR(C43/$B$3),0,C43/$B$3)</f>
        <v>0.20944686140459912</v>
      </c>
      <c r="G43" s="28">
        <f>IF(ISERROR(D43/$B$3),0,D43/$B$3)</f>
        <v>18.83934120571784</v>
      </c>
      <c r="H43" s="28">
        <f>IF(ISERROR(C43/$C$6),0,100*C43/$C$6)</f>
        <v>0.67231920199501249</v>
      </c>
      <c r="I43" s="28">
        <f>IF(ISERROR(D43/$D$6),0,100*D43/$D$6)</f>
        <v>2.3927901729242365</v>
      </c>
      <c r="J43" s="28">
        <f>IF(ISERROR(C43/$C$40),0,100*C43/$C$40)</f>
        <v>2.4093801387002216</v>
      </c>
      <c r="K43" s="28">
        <f>IF(ISERROR(D43/$D$40),0,100*D43/$D$40)</f>
        <v>4.4954279736412586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935</v>
      </c>
      <c r="D44" s="13">
        <v>15896</v>
      </c>
      <c r="E44" s="28">
        <f>IF(ISERROR(D44/C44),,D44/C44)</f>
        <v>17.001069518716577</v>
      </c>
      <c r="F44" s="28">
        <f>IF(ISERROR(C44/$B$3),0,C44/$B$3)</f>
        <v>0.58110627719080177</v>
      </c>
      <c r="G44" s="28">
        <f>IF(ISERROR(D44/$B$3),0,D44/$B$3)</f>
        <v>9.8794282162834062</v>
      </c>
      <c r="H44" s="28">
        <f>IF(ISERROR(C44/$C$6),0,100*C44/$C$6)</f>
        <v>1.8653366583541147</v>
      </c>
      <c r="I44" s="28">
        <f>IF(ISERROR(D44/$D$6),0,100*D44/$D$6)</f>
        <v>1.2547890338574401</v>
      </c>
      <c r="J44" s="28">
        <f>IF(ISERROR(C44/$C$40),0,100*C44/$C$40)</f>
        <v>6.6847787231000213</v>
      </c>
      <c r="K44" s="28">
        <f>IF(ISERROR(D44/$D$40),0,100*D44/$D$40)</f>
        <v>2.357420967224789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2030</v>
      </c>
      <c r="D45" s="13">
        <v>99247.900000000038</v>
      </c>
      <c r="E45" s="28">
        <f>IF(ISERROR(D45/C45),,D45/C45)</f>
        <v>48.890591133004946</v>
      </c>
      <c r="F45" s="28">
        <f>IF(ISERROR(C45/$B$3),0,C45/$B$3)</f>
        <v>1.2616532007458048</v>
      </c>
      <c r="G45" s="28">
        <f>IF(ISERROR(D45/$B$3),0,D45/$B$3)</f>
        <v>61.682970789310154</v>
      </c>
      <c r="H45" s="28">
        <f>IF(ISERROR(C45/$C$6),0,100*C45/$C$6)</f>
        <v>4.0498753117206983</v>
      </c>
      <c r="I45" s="28">
        <f>IF(ISERROR(D45/$D$6),0,100*D45/$D$6)</f>
        <v>7.8343719522760367</v>
      </c>
      <c r="J45" s="28">
        <f>IF(ISERROR(C45/$C$40),0,100*C45/$C$40)</f>
        <v>14.513476799885607</v>
      </c>
      <c r="K45" s="28">
        <f>IF(ISERROR(D45/$D$40),0,100*D45/$D$40)</f>
        <v>14.718739331468875</v>
      </c>
    </row>
    <row r="46" spans="1:15" x14ac:dyDescent="0.2">
      <c r="A46" s="6" t="s">
        <v>72</v>
      </c>
      <c r="B46" s="5">
        <v>360</v>
      </c>
      <c r="C46" s="38">
        <v>652</v>
      </c>
      <c r="D46" s="13">
        <v>47805.7</v>
      </c>
      <c r="E46" s="28">
        <f>IF(ISERROR(D46/C46),,D46/C46)</f>
        <v>73.321625766871165</v>
      </c>
      <c r="F46" s="28">
        <f>IF(ISERROR(C46/$B$3),0,C46/$B$3)</f>
        <v>0.40522063393412056</v>
      </c>
      <c r="G46" s="28">
        <f>IF(ISERROR(D46/$B$3),0,D46/$B$3)</f>
        <v>29.711435674331881</v>
      </c>
      <c r="H46" s="28">
        <f>IF(ISERROR(C46/$C$6),0,100*C46/$C$6)</f>
        <v>1.3007481296758105</v>
      </c>
      <c r="I46" s="28">
        <f>IF(ISERROR(D46/$D$6),0,100*D46/$D$6)</f>
        <v>3.7736580344664459</v>
      </c>
      <c r="J46" s="28">
        <f>IF(ISERROR(C46/$C$40),0,100*C46/$C$40)</f>
        <v>4.6614713662686782</v>
      </c>
      <c r="K46" s="28">
        <f>IF(ISERROR(D46/$D$40),0,100*D46/$D$40)</f>
        <v>7.0897181387052148</v>
      </c>
    </row>
    <row r="47" spans="1:15" x14ac:dyDescent="0.2">
      <c r="A47" s="6" t="s">
        <v>73</v>
      </c>
      <c r="B47" s="5">
        <v>370</v>
      </c>
      <c r="C47" s="38">
        <v>3249</v>
      </c>
      <c r="D47" s="13">
        <v>129498.8</v>
      </c>
      <c r="E47" s="28">
        <f>IF(ISERROR(D47/C47),,D47/C47)</f>
        <v>39.858048630347803</v>
      </c>
      <c r="F47" s="28">
        <f>IF(ISERROR(C47/$B$3),0,C47/$B$3)</f>
        <v>2.019266625233064</v>
      </c>
      <c r="G47" s="28">
        <f>IF(ISERROR(D47/$B$3),0,D47/$B$3)</f>
        <v>80.484027346177754</v>
      </c>
      <c r="H47" s="28">
        <f>IF(ISERROR(C47/$C$6),0,100*C47/$C$6)</f>
        <v>6.4817955112219447</v>
      </c>
      <c r="I47" s="28">
        <f>IF(ISERROR(D47/$D$6),0,100*D47/$D$6)</f>
        <v>10.222299580881849</v>
      </c>
      <c r="J47" s="28">
        <f>IF(ISERROR(C47/$C$40),0,100*C47/$C$40)</f>
        <v>23.228712375777508</v>
      </c>
      <c r="K47" s="28">
        <f>IF(ISERROR(D47/$D$40),0,100*D47/$D$40)</f>
        <v>19.205031853953795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1832</v>
      </c>
      <c r="D48" s="13">
        <v>26253.499999999996</v>
      </c>
      <c r="E48" s="28">
        <f>IF(ISERROR(D48/C48),,D48/C48)</f>
        <v>14.330513100436679</v>
      </c>
      <c r="F48" s="28">
        <f>IF(ISERROR(C48/$B$3),0,C48/$B$3)</f>
        <v>1.1385954008701056</v>
      </c>
      <c r="G48" s="28">
        <f>IF(ISERROR(D48/$B$3),0,D48/$B$3)</f>
        <v>16.316656308266001</v>
      </c>
      <c r="H48" s="28">
        <f>IF(ISERROR(C48/$C$6),0,100*C48/$C$6)</f>
        <v>3.6548628428927681</v>
      </c>
      <c r="I48" s="28">
        <f>IF(ISERROR(D48/$D$6),0,100*D48/$D$6)</f>
        <v>2.0723832347997169</v>
      </c>
      <c r="J48" s="28">
        <f>IF(ISERROR(C48/$C$40),0,100*C48/$C$40)</f>
        <v>13.09787659969972</v>
      </c>
      <c r="K48" s="28">
        <f>IF(ISERROR(D48/$D$40),0,100*D48/$D$40)</f>
        <v>3.8934669956615493</v>
      </c>
    </row>
    <row r="49" spans="1:13" s="1" customFormat="1" x14ac:dyDescent="0.2">
      <c r="A49" s="6" t="s">
        <v>75</v>
      </c>
      <c r="B49" s="5">
        <v>372</v>
      </c>
      <c r="C49" s="38">
        <v>601</v>
      </c>
      <c r="D49" s="13">
        <v>18501.400000000005</v>
      </c>
      <c r="E49" s="28">
        <f>IF(ISERROR(D49/C49),,D49/C49)</f>
        <v>30.784359400998344</v>
      </c>
      <c r="F49" s="28">
        <f>IF(ISERROR(C49/$B$3),0,C49/$B$3)</f>
        <v>0.37352392790553141</v>
      </c>
      <c r="G49" s="28">
        <f>IF(ISERROR(D49/$B$3),0,D49/$B$3)</f>
        <v>11.498694841516473</v>
      </c>
      <c r="H49" s="28">
        <f>IF(ISERROR(C49/$C$6),0,100*C49/$C$6)</f>
        <v>1.1990024937655861</v>
      </c>
      <c r="I49" s="28">
        <f>IF(ISERROR(D49/$D$6),0,100*D49/$D$6)</f>
        <v>1.460452556052469</v>
      </c>
      <c r="J49" s="28">
        <f>IF(ISERROR(C49/$C$40),0,100*C49/$C$40)</f>
        <v>4.2968470722814045</v>
      </c>
      <c r="K49" s="28">
        <f>IF(ISERROR(D49/$D$40),0,100*D49/$D$40)</f>
        <v>2.7438090263596329</v>
      </c>
      <c r="L49" s="2"/>
      <c r="M49" s="2"/>
    </row>
    <row r="50" spans="1:13" s="1" customFormat="1" x14ac:dyDescent="0.2">
      <c r="A50" s="6" t="s">
        <v>76</v>
      </c>
      <c r="B50" s="5">
        <v>373</v>
      </c>
      <c r="C50" s="38">
        <v>488</v>
      </c>
      <c r="D50" s="13">
        <v>82099.000000000015</v>
      </c>
      <c r="E50" s="28">
        <f>IF(ISERROR(D50/C50),,D50/C50)</f>
        <v>168.23565573770495</v>
      </c>
      <c r="F50" s="28">
        <f>IF(ISERROR(C50/$B$3),0,C50/$B$3)</f>
        <v>0.30329397141081416</v>
      </c>
      <c r="G50" s="28">
        <f>IF(ISERROR(D50/$B$3),0,D50/$B$3)</f>
        <v>51.024860161591057</v>
      </c>
      <c r="H50" s="28">
        <f>IF(ISERROR(C50/$C$6),0,100*C50/$C$6)</f>
        <v>0.97356608478802997</v>
      </c>
      <c r="I50" s="28">
        <f>IF(ISERROR(D50/$D$6),0,100*D50/$D$6)</f>
        <v>6.4806822402278561</v>
      </c>
      <c r="J50" s="28">
        <f>IF(ISERROR(C50/$C$40),0,100*C50/$C$40)</f>
        <v>3.4889540287409737</v>
      </c>
      <c r="K50" s="28">
        <f>IF(ISERROR(D50/$D$40),0,100*D50/$D$40)</f>
        <v>12.175509813046553</v>
      </c>
      <c r="L50" s="39"/>
      <c r="M50" s="39"/>
    </row>
    <row r="51" spans="1:13" s="1" customFormat="1" x14ac:dyDescent="0.2">
      <c r="A51" s="6" t="s">
        <v>77</v>
      </c>
      <c r="B51" s="5">
        <v>380</v>
      </c>
      <c r="C51" s="38">
        <v>4775</v>
      </c>
      <c r="D51" s="13">
        <v>158816.40000000008</v>
      </c>
      <c r="E51" s="28">
        <f>IF(ISERROR(D51/C51),,D51/C51)</f>
        <v>33.259979057591643</v>
      </c>
      <c r="F51" s="28">
        <f>IF(ISERROR(C51/$B$3),0,C51/$B$3)</f>
        <v>2.9676817899316346</v>
      </c>
      <c r="G51" s="28">
        <f>IF(ISERROR(D51/$B$3),0,D51/$B$3)</f>
        <v>98.705034182722244</v>
      </c>
      <c r="H51" s="28">
        <f>IF(ISERROR(C51/$C$6),0,100*C51/$C$6)</f>
        <v>9.5261845386533661</v>
      </c>
      <c r="I51" s="28">
        <f>IF(ISERROR(D51/$D$6),0,100*D51/$D$6)</f>
        <v>12.536554926819127</v>
      </c>
      <c r="J51" s="28">
        <f>IF(ISERROR(C51/$C$40),0,100*C51/$C$40)</f>
        <v>34.138843211553585</v>
      </c>
      <c r="K51" s="28">
        <f>IF(ISERROR(D51/$D$40),0,100*D51/$D$40)</f>
        <v>23.552913393253597</v>
      </c>
      <c r="L51" s="2"/>
      <c r="M51" s="2"/>
    </row>
    <row r="52" spans="1:13" s="1" customFormat="1" x14ac:dyDescent="0.2">
      <c r="A52" s="37" t="s">
        <v>78</v>
      </c>
      <c r="B52" s="36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</row>
    <row r="53" spans="1:13" s="1" customFormat="1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L53" s="2"/>
      <c r="M53" s="2"/>
    </row>
    <row r="54" spans="1:13" s="1" customFormat="1" x14ac:dyDescent="0.2">
      <c r="A54" s="27" t="s">
        <v>81</v>
      </c>
      <c r="B54" s="29">
        <v>400</v>
      </c>
      <c r="C54" s="29" t="s">
        <v>82</v>
      </c>
      <c r="D54" s="28">
        <v>245374.59999999937</v>
      </c>
      <c r="E54" s="2"/>
      <c r="F54" s="2"/>
      <c r="G54" s="2"/>
      <c r="H54" s="2"/>
      <c r="I54" s="2"/>
      <c r="J54" s="2"/>
      <c r="K54" s="2"/>
      <c r="L54" s="2"/>
      <c r="M54" s="2"/>
    </row>
    <row r="55" spans="1:13" s="1" customFormat="1" x14ac:dyDescent="0.2">
      <c r="A55" s="27" t="s">
        <v>83</v>
      </c>
      <c r="B55" s="25">
        <v>410</v>
      </c>
      <c r="C55" s="26"/>
      <c r="D55" s="25" t="s">
        <v>82</v>
      </c>
      <c r="E55" s="2"/>
      <c r="F55" s="2"/>
      <c r="G55" s="2"/>
      <c r="H55" s="2"/>
      <c r="I55" s="2"/>
      <c r="J55" s="2"/>
      <c r="K55" s="2"/>
      <c r="L55" s="2"/>
      <c r="M55" s="2"/>
    </row>
    <row r="56" spans="1:13" s="1" customFormat="1" x14ac:dyDescent="0.2">
      <c r="A56" s="24" t="s">
        <v>84</v>
      </c>
      <c r="B56" s="23"/>
      <c r="C56" s="22"/>
      <c r="D56" s="22"/>
      <c r="E56" s="2"/>
      <c r="F56" s="2"/>
      <c r="G56" s="2"/>
      <c r="H56" s="2"/>
      <c r="I56" s="2"/>
      <c r="J56" s="2"/>
      <c r="K56" s="2"/>
      <c r="L56" s="2"/>
      <c r="M56" s="2"/>
    </row>
    <row r="57" spans="1:13" s="1" customFormat="1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F57" s="2"/>
      <c r="G57" s="2"/>
      <c r="H57" s="2"/>
      <c r="I57" s="2"/>
      <c r="J57" s="2"/>
      <c r="K57" s="2"/>
      <c r="L57" s="2"/>
      <c r="M57" s="2"/>
    </row>
    <row r="58" spans="1:13" s="1" customFormat="1" ht="36" x14ac:dyDescent="0.2">
      <c r="A58" s="102"/>
      <c r="B58" s="98"/>
      <c r="C58" s="90" t="s">
        <v>87</v>
      </c>
      <c r="D58" s="90" t="s">
        <v>88</v>
      </c>
      <c r="E58" s="104"/>
      <c r="F58" s="2"/>
      <c r="G58" s="2"/>
      <c r="H58" s="2"/>
      <c r="I58" s="2"/>
      <c r="J58" s="2"/>
      <c r="K58" s="2"/>
      <c r="L58" s="2"/>
      <c r="M58" s="2"/>
    </row>
    <row r="59" spans="1:13" s="1" customFormat="1" x14ac:dyDescent="0.2">
      <c r="A59" s="9" t="s">
        <v>89</v>
      </c>
      <c r="B59" s="91">
        <v>500</v>
      </c>
      <c r="C59" s="21">
        <v>7646</v>
      </c>
      <c r="D59" s="20">
        <v>7818</v>
      </c>
      <c r="E59" s="16">
        <f>(C59+D59)/2</f>
        <v>7732</v>
      </c>
      <c r="F59" s="2"/>
      <c r="G59" s="2"/>
      <c r="H59" s="2"/>
      <c r="I59" s="2"/>
      <c r="J59" s="2"/>
      <c r="K59" s="2"/>
      <c r="L59" s="2"/>
      <c r="M59" s="2"/>
    </row>
    <row r="60" spans="1:13" s="1" customFormat="1" ht="24" x14ac:dyDescent="0.2">
      <c r="A60" s="19" t="s">
        <v>90</v>
      </c>
      <c r="B60" s="8">
        <v>510</v>
      </c>
      <c r="C60" s="18">
        <v>6415</v>
      </c>
      <c r="D60" s="17">
        <v>6534</v>
      </c>
      <c r="E60" s="16">
        <f>(C60+D60)/2</f>
        <v>6474.5</v>
      </c>
      <c r="F60" s="2"/>
      <c r="G60" s="2"/>
      <c r="H60" s="2"/>
      <c r="I60" s="2"/>
      <c r="J60" s="2"/>
      <c r="K60" s="2"/>
      <c r="L60" s="2"/>
      <c r="M60" s="2"/>
    </row>
    <row r="61" spans="1:13" s="1" customFormat="1" x14ac:dyDescent="0.2">
      <c r="A61" s="7" t="s">
        <v>91</v>
      </c>
      <c r="B61" s="8"/>
      <c r="C61" s="15"/>
      <c r="D61" s="14"/>
      <c r="E61" s="13"/>
      <c r="F61" s="2"/>
      <c r="G61" s="2"/>
      <c r="H61" s="2"/>
      <c r="I61" s="2"/>
      <c r="J61" s="2"/>
      <c r="K61" s="2"/>
      <c r="L61" s="2"/>
      <c r="M61" s="2"/>
    </row>
    <row r="62" spans="1:13" s="1" customFormat="1" x14ac:dyDescent="0.2">
      <c r="A62" s="6" t="s">
        <v>92</v>
      </c>
      <c r="B62" s="5">
        <v>511</v>
      </c>
      <c r="C62" s="15">
        <v>1919</v>
      </c>
      <c r="D62" s="14">
        <v>2005</v>
      </c>
      <c r="E62" s="13">
        <f>(C62+D62)/2</f>
        <v>1962</v>
      </c>
      <c r="F62" s="2"/>
      <c r="G62" s="2"/>
      <c r="H62" s="2"/>
      <c r="I62" s="2"/>
      <c r="J62" s="2"/>
      <c r="K62" s="2"/>
      <c r="L62" s="2"/>
      <c r="M62" s="2"/>
    </row>
    <row r="63" spans="1:13" s="1" customFormat="1" x14ac:dyDescent="0.2">
      <c r="A63" s="6" t="s">
        <v>93</v>
      </c>
      <c r="B63" s="5">
        <v>512</v>
      </c>
      <c r="C63" s="15">
        <v>54</v>
      </c>
      <c r="D63" s="14">
        <v>59</v>
      </c>
      <c r="E63" s="13">
        <f>(C63+D63)/2</f>
        <v>56.5</v>
      </c>
      <c r="F63" s="2"/>
      <c r="G63" s="2"/>
      <c r="H63" s="2"/>
      <c r="I63" s="2"/>
      <c r="J63" s="2"/>
      <c r="K63" s="2"/>
      <c r="L63" s="2"/>
      <c r="M63" s="2"/>
    </row>
    <row r="64" spans="1:13" s="1" customFormat="1" x14ac:dyDescent="0.2">
      <c r="A64" s="6" t="s">
        <v>94</v>
      </c>
      <c r="B64" s="5">
        <v>513</v>
      </c>
      <c r="C64" s="15">
        <v>73</v>
      </c>
      <c r="D64" s="14">
        <v>78</v>
      </c>
      <c r="E64" s="13">
        <f>(C64+D64)/2</f>
        <v>75.5</v>
      </c>
      <c r="F64" s="2"/>
      <c r="G64" s="2"/>
      <c r="H64" s="2"/>
      <c r="I64" s="2"/>
      <c r="J64" s="2"/>
      <c r="K64" s="2"/>
      <c r="L64" s="2"/>
      <c r="M64" s="2"/>
    </row>
    <row r="65" spans="1:11" s="1" customFormat="1" x14ac:dyDescent="0.2">
      <c r="A65" s="6" t="s">
        <v>95</v>
      </c>
      <c r="B65" s="5">
        <v>514</v>
      </c>
      <c r="C65" s="15">
        <v>349</v>
      </c>
      <c r="D65" s="14">
        <v>362</v>
      </c>
      <c r="E65" s="13">
        <f>(C65+D65)/2</f>
        <v>355.5</v>
      </c>
      <c r="F65" s="2"/>
      <c r="G65" s="2"/>
      <c r="H65" s="2"/>
      <c r="I65" s="2"/>
      <c r="J65" s="2"/>
      <c r="K65" s="2"/>
    </row>
    <row r="66" spans="1:11" s="1" customFormat="1" ht="24" x14ac:dyDescent="0.2">
      <c r="A66" s="6" t="s">
        <v>96</v>
      </c>
      <c r="B66" s="5">
        <v>515</v>
      </c>
      <c r="C66" s="15">
        <v>2826</v>
      </c>
      <c r="D66" s="14">
        <v>2668</v>
      </c>
      <c r="E66" s="13">
        <f>(C66+D66)/2</f>
        <v>2747</v>
      </c>
      <c r="F66" s="2"/>
      <c r="G66" s="2"/>
      <c r="H66" s="2"/>
      <c r="I66" s="2"/>
      <c r="J66" s="2"/>
      <c r="K66" s="2"/>
    </row>
    <row r="67" spans="1:11" s="1" customFormat="1" x14ac:dyDescent="0.2">
      <c r="A67" s="6" t="s">
        <v>97</v>
      </c>
      <c r="B67" s="5">
        <v>516</v>
      </c>
      <c r="C67" s="15">
        <v>287</v>
      </c>
      <c r="D67" s="14">
        <v>312</v>
      </c>
      <c r="E67" s="13">
        <f>(C67+D67)/2</f>
        <v>299.5</v>
      </c>
      <c r="F67" s="2"/>
      <c r="G67" s="2"/>
      <c r="H67" s="2"/>
      <c r="I67" s="2"/>
      <c r="J67" s="2"/>
      <c r="K67" s="2"/>
    </row>
    <row r="68" spans="1:11" s="1" customFormat="1" x14ac:dyDescent="0.2">
      <c r="A68" s="9" t="s">
        <v>98</v>
      </c>
      <c r="B68" s="8">
        <v>520</v>
      </c>
      <c r="C68" s="18">
        <v>1231</v>
      </c>
      <c r="D68" s="17">
        <v>1284</v>
      </c>
      <c r="E68" s="16">
        <f>(C68+D68)/2</f>
        <v>1257.5</v>
      </c>
      <c r="F68" s="2"/>
      <c r="G68" s="2"/>
      <c r="H68" s="2"/>
      <c r="I68" s="2"/>
      <c r="J68" s="2"/>
      <c r="K68" s="2"/>
    </row>
    <row r="69" spans="1:11" s="1" customFormat="1" x14ac:dyDescent="0.2">
      <c r="A69" s="7" t="s">
        <v>99</v>
      </c>
      <c r="B69" s="5"/>
      <c r="C69" s="15"/>
      <c r="D69" s="14"/>
      <c r="E69" s="13"/>
      <c r="F69" s="2"/>
      <c r="G69" s="2"/>
      <c r="H69" s="2"/>
      <c r="I69" s="2"/>
      <c r="J69" s="2"/>
      <c r="K69" s="2"/>
    </row>
    <row r="70" spans="1:11" s="1" customFormat="1" x14ac:dyDescent="0.2">
      <c r="A70" s="6" t="s">
        <v>92</v>
      </c>
      <c r="B70" s="5">
        <v>521</v>
      </c>
      <c r="C70" s="15">
        <v>696</v>
      </c>
      <c r="D70" s="14">
        <v>756</v>
      </c>
      <c r="E70" s="13">
        <f>(C70+D70)/2</f>
        <v>726</v>
      </c>
      <c r="F70" s="2"/>
      <c r="G70" s="2"/>
      <c r="H70" s="2"/>
      <c r="I70" s="2"/>
      <c r="J70" s="2"/>
      <c r="K70" s="2"/>
    </row>
    <row r="71" spans="1:11" s="1" customFormat="1" x14ac:dyDescent="0.2">
      <c r="A71" s="6" t="s">
        <v>100</v>
      </c>
      <c r="B71" s="5">
        <v>522</v>
      </c>
      <c r="C71" s="15">
        <v>21</v>
      </c>
      <c r="D71" s="14">
        <v>21</v>
      </c>
      <c r="E71" s="13">
        <f>(C71+D71)/2</f>
        <v>21</v>
      </c>
      <c r="F71" s="2"/>
      <c r="G71" s="2"/>
      <c r="H71" s="2"/>
      <c r="I71" s="2"/>
      <c r="J71" s="2"/>
      <c r="K71" s="2"/>
    </row>
    <row r="72" spans="1:11" s="1" customFormat="1" x14ac:dyDescent="0.2">
      <c r="A72" s="6" t="s">
        <v>94</v>
      </c>
      <c r="B72" s="5">
        <v>523</v>
      </c>
      <c r="C72" s="15">
        <v>35</v>
      </c>
      <c r="D72" s="14">
        <v>32</v>
      </c>
      <c r="E72" s="13">
        <f>(C72+D72)/2</f>
        <v>33.5</v>
      </c>
      <c r="F72" s="2"/>
      <c r="G72" s="2"/>
      <c r="H72" s="2"/>
      <c r="I72" s="2"/>
      <c r="J72" s="2"/>
      <c r="K72" s="2"/>
    </row>
    <row r="73" spans="1:11" s="1" customFormat="1" x14ac:dyDescent="0.2">
      <c r="A73" s="6" t="s">
        <v>101</v>
      </c>
      <c r="B73" s="5">
        <v>524</v>
      </c>
      <c r="C73" s="15">
        <v>93</v>
      </c>
      <c r="D73" s="14">
        <v>117</v>
      </c>
      <c r="E73" s="13">
        <f>(C73+D73)/2</f>
        <v>105</v>
      </c>
      <c r="F73" s="2"/>
      <c r="G73" s="2"/>
      <c r="H73" s="2"/>
      <c r="I73" s="2"/>
      <c r="J73" s="2"/>
      <c r="K73" s="2"/>
    </row>
    <row r="74" spans="1:11" s="1" customFormat="1" ht="24" x14ac:dyDescent="0.2">
      <c r="A74" s="6" t="s">
        <v>102</v>
      </c>
      <c r="B74" s="5">
        <v>525</v>
      </c>
      <c r="C74" s="15">
        <v>278</v>
      </c>
      <c r="D74" s="14">
        <v>241</v>
      </c>
      <c r="E74" s="13">
        <f>(C74+D74)/2</f>
        <v>259.5</v>
      </c>
      <c r="F74" s="2"/>
      <c r="G74" s="2"/>
      <c r="H74" s="2"/>
      <c r="I74" s="2"/>
      <c r="J74" s="2"/>
      <c r="K74" s="2"/>
    </row>
    <row r="75" spans="1:11" s="1" customFormat="1" x14ac:dyDescent="0.2">
      <c r="A75" s="6" t="s">
        <v>103</v>
      </c>
      <c r="B75" s="5">
        <v>526</v>
      </c>
      <c r="C75" s="15">
        <v>25</v>
      </c>
      <c r="D75" s="14">
        <v>17</v>
      </c>
      <c r="E75" s="13">
        <f>(C75+D75)/2</f>
        <v>21</v>
      </c>
      <c r="F75" s="12"/>
      <c r="G75" s="12"/>
      <c r="H75" s="2"/>
      <c r="I75" s="2"/>
      <c r="J75" s="2"/>
      <c r="K75" s="2"/>
    </row>
    <row r="76" spans="1:11" s="1" customFormat="1" x14ac:dyDescent="0.2">
      <c r="A76" s="11" t="s">
        <v>104</v>
      </c>
      <c r="B76" s="11"/>
      <c r="C76" s="11"/>
      <c r="D76" s="11"/>
      <c r="E76" s="11"/>
      <c r="F76" s="11"/>
      <c r="G76" s="11"/>
      <c r="H76" s="2"/>
      <c r="I76" s="2"/>
      <c r="J76" s="2"/>
      <c r="K76" s="2"/>
    </row>
    <row r="77" spans="1:11" s="1" customFormat="1" ht="24" customHeight="1" x14ac:dyDescent="0.2">
      <c r="A77" s="10" t="s">
        <v>2</v>
      </c>
      <c r="B77" s="90" t="s">
        <v>3</v>
      </c>
      <c r="C77" s="98" t="s">
        <v>105</v>
      </c>
      <c r="D77" s="98"/>
      <c r="E77" s="2"/>
      <c r="F77" s="2"/>
      <c r="G77" s="2"/>
      <c r="H77" s="2"/>
      <c r="I77" s="2"/>
      <c r="J77" s="2"/>
      <c r="K77" s="2"/>
    </row>
    <row r="78" spans="1:11" s="1" customFormat="1" x14ac:dyDescent="0.2">
      <c r="A78" s="9" t="s">
        <v>106</v>
      </c>
      <c r="B78" s="8">
        <v>600</v>
      </c>
      <c r="C78" s="99">
        <v>565</v>
      </c>
      <c r="D78" s="99"/>
      <c r="E78" s="2"/>
      <c r="F78" s="2"/>
      <c r="G78" s="2"/>
      <c r="H78" s="2"/>
      <c r="I78" s="2"/>
      <c r="J78" s="2"/>
      <c r="K78" s="2"/>
    </row>
    <row r="79" spans="1:11" s="1" customFormat="1" ht="24" x14ac:dyDescent="0.2">
      <c r="A79" s="7" t="s">
        <v>107</v>
      </c>
      <c r="B79" s="5"/>
      <c r="C79" s="97"/>
      <c r="D79" s="97"/>
      <c r="E79" s="2"/>
      <c r="F79" s="2"/>
      <c r="G79" s="2"/>
      <c r="H79" s="2"/>
      <c r="I79" s="2"/>
      <c r="J79" s="2"/>
      <c r="K79" s="2"/>
    </row>
    <row r="80" spans="1:11" s="1" customFormat="1" x14ac:dyDescent="0.2">
      <c r="A80" s="6" t="s">
        <v>108</v>
      </c>
      <c r="B80" s="5">
        <v>601</v>
      </c>
      <c r="C80" s="97">
        <v>221</v>
      </c>
      <c r="D80" s="97"/>
      <c r="E80" s="2"/>
      <c r="F80" s="2"/>
      <c r="G80" s="2"/>
      <c r="H80" s="2"/>
      <c r="I80" s="2"/>
      <c r="J80" s="2"/>
      <c r="K80" s="2"/>
    </row>
    <row r="81" spans="1:11" s="1" customFormat="1" x14ac:dyDescent="0.2">
      <c r="A81" s="6" t="s">
        <v>100</v>
      </c>
      <c r="B81" s="5">
        <v>602</v>
      </c>
      <c r="C81" s="97">
        <v>8</v>
      </c>
      <c r="D81" s="97"/>
      <c r="E81" s="2"/>
      <c r="F81" s="2"/>
      <c r="G81" s="2"/>
      <c r="H81" s="2"/>
      <c r="I81" s="2"/>
      <c r="J81" s="2"/>
      <c r="K81" s="2"/>
    </row>
    <row r="82" spans="1:11" s="1" customFormat="1" x14ac:dyDescent="0.2">
      <c r="A82" s="6" t="s">
        <v>109</v>
      </c>
      <c r="B82" s="5">
        <v>603</v>
      </c>
      <c r="C82" s="97">
        <v>4</v>
      </c>
      <c r="D82" s="97"/>
      <c r="E82" s="2"/>
      <c r="F82" s="2"/>
      <c r="G82" s="2"/>
      <c r="H82" s="2"/>
      <c r="I82" s="2"/>
      <c r="J82" s="2"/>
      <c r="K82" s="2"/>
    </row>
    <row r="83" spans="1:11" s="1" customFormat="1" x14ac:dyDescent="0.2">
      <c r="A83" s="6" t="s">
        <v>110</v>
      </c>
      <c r="B83" s="5">
        <v>604</v>
      </c>
      <c r="C83" s="97">
        <v>15</v>
      </c>
      <c r="D83" s="97"/>
      <c r="E83" s="2"/>
      <c r="F83" s="2"/>
      <c r="G83" s="2"/>
      <c r="H83" s="2"/>
      <c r="I83" s="2"/>
      <c r="J83" s="2"/>
      <c r="K83" s="2"/>
    </row>
    <row r="84" spans="1:11" s="1" customFormat="1" ht="36" x14ac:dyDescent="0.2">
      <c r="A84" s="6" t="s">
        <v>111</v>
      </c>
      <c r="B84" s="5">
        <v>605</v>
      </c>
      <c r="C84" s="97">
        <v>225</v>
      </c>
      <c r="D84" s="97"/>
      <c r="E84" s="2"/>
      <c r="F84" s="2"/>
      <c r="G84" s="2"/>
      <c r="H84" s="2"/>
      <c r="I84" s="2"/>
      <c r="J84" s="2"/>
      <c r="K84" s="2"/>
    </row>
    <row r="85" spans="1:11" s="1" customFormat="1" x14ac:dyDescent="0.2">
      <c r="A85" s="6" t="s">
        <v>112</v>
      </c>
      <c r="B85" s="5">
        <v>606</v>
      </c>
      <c r="C85" s="97">
        <v>10</v>
      </c>
      <c r="D85" s="97"/>
      <c r="E85" s="2"/>
      <c r="F85" s="3"/>
      <c r="G85" s="3"/>
      <c r="H85" s="2"/>
      <c r="I85" s="2"/>
      <c r="J85" s="2"/>
      <c r="K85" s="2"/>
    </row>
    <row r="86" spans="1:11" s="1" customFormat="1" x14ac:dyDescent="0.2">
      <c r="A86" s="4"/>
      <c r="B86" s="2"/>
      <c r="C86" s="2"/>
      <c r="D86" s="2"/>
      <c r="E86" s="2"/>
      <c r="F86" s="2"/>
      <c r="G86" s="2"/>
      <c r="H86" s="2"/>
      <c r="I86" s="3"/>
      <c r="J86" s="3"/>
    </row>
    <row r="87" spans="1:11" s="1" customFormat="1" x14ac:dyDescent="0.2">
      <c r="A87" s="4"/>
      <c r="B87" s="2"/>
      <c r="C87" s="2"/>
      <c r="D87" s="2"/>
      <c r="E87" s="2"/>
      <c r="F87" s="2"/>
      <c r="G87" s="2"/>
      <c r="H87" s="2"/>
      <c r="I87" s="3"/>
      <c r="J87" s="3"/>
    </row>
    <row r="88" spans="1:11" s="1" customFormat="1" x14ac:dyDescent="0.2">
      <c r="A88" s="4"/>
      <c r="B88" s="2"/>
      <c r="C88" s="2"/>
      <c r="D88" s="2"/>
      <c r="E88" s="2"/>
      <c r="F88" s="2"/>
      <c r="G88" s="2"/>
      <c r="H88" s="2"/>
      <c r="I88" s="3"/>
      <c r="J88" s="3"/>
    </row>
    <row r="89" spans="1:11" s="1" customFormat="1" x14ac:dyDescent="0.2">
      <c r="A89" s="4"/>
      <c r="B89" s="2"/>
      <c r="C89" s="2"/>
      <c r="D89" s="2"/>
      <c r="E89" s="2"/>
      <c r="F89" s="2"/>
      <c r="G89" s="2"/>
      <c r="H89" s="2"/>
      <c r="I89" s="3"/>
      <c r="J89" s="3"/>
    </row>
    <row r="90" spans="1:11" s="1" customFormat="1" x14ac:dyDescent="0.2">
      <c r="A90" s="4"/>
      <c r="B90" s="2"/>
      <c r="C90" s="2"/>
      <c r="D90" s="2"/>
      <c r="E90" s="2"/>
      <c r="F90" s="2"/>
      <c r="G90" s="2"/>
      <c r="H90" s="2"/>
      <c r="I90" s="3"/>
      <c r="J90" s="3"/>
    </row>
    <row r="91" spans="1:11" s="1" customFormat="1" x14ac:dyDescent="0.2">
      <c r="A91" s="4"/>
      <c r="B91" s="2"/>
      <c r="C91" s="2"/>
      <c r="D91" s="2"/>
      <c r="E91" s="2"/>
      <c r="F91" s="2"/>
      <c r="G91" s="2"/>
      <c r="H91" s="2"/>
      <c r="I91" s="3"/>
      <c r="J91" s="3"/>
    </row>
    <row r="92" spans="1:11" s="1" customFormat="1" x14ac:dyDescent="0.2">
      <c r="A92" s="4"/>
      <c r="B92" s="2"/>
      <c r="C92" s="2"/>
      <c r="D92" s="2"/>
      <c r="E92" s="2"/>
      <c r="F92" s="2"/>
      <c r="G92" s="2"/>
      <c r="H92" s="2"/>
      <c r="I92" s="3"/>
      <c r="J92" s="3"/>
    </row>
    <row r="93" spans="1:11" s="1" customFormat="1" x14ac:dyDescent="0.2">
      <c r="A93" s="4"/>
      <c r="B93" s="2"/>
      <c r="C93" s="2"/>
      <c r="D93" s="2"/>
      <c r="E93" s="2"/>
      <c r="F93" s="2"/>
      <c r="G93" s="2"/>
      <c r="H93" s="2"/>
      <c r="I93" s="3"/>
      <c r="J93" s="3"/>
    </row>
    <row r="94" spans="1:11" s="1" customFormat="1" x14ac:dyDescent="0.2">
      <c r="A94" s="4"/>
      <c r="B94" s="2"/>
      <c r="C94" s="2"/>
      <c r="D94" s="2"/>
      <c r="E94" s="2"/>
      <c r="F94" s="2"/>
      <c r="G94" s="2"/>
      <c r="H94" s="2"/>
      <c r="I94" s="3"/>
      <c r="J94" s="3"/>
    </row>
    <row r="95" spans="1:11" s="1" customFormat="1" x14ac:dyDescent="0.2">
      <c r="A95" s="4"/>
      <c r="B95" s="2"/>
      <c r="C95" s="2"/>
      <c r="D95" s="2"/>
      <c r="E95" s="2"/>
      <c r="F95" s="2"/>
      <c r="G95" s="2"/>
      <c r="H95" s="2"/>
      <c r="I95" s="3"/>
      <c r="J95" s="3"/>
    </row>
    <row r="96" spans="1:11" s="1" customFormat="1" x14ac:dyDescent="0.2">
      <c r="A96" s="4"/>
      <c r="B96" s="2"/>
      <c r="C96" s="2"/>
      <c r="D96" s="2"/>
      <c r="E96" s="2"/>
      <c r="F96" s="2"/>
      <c r="G96" s="2"/>
      <c r="H96" s="2"/>
      <c r="I96" s="3"/>
      <c r="J96" s="3"/>
    </row>
    <row r="97" spans="1:1" s="1" customFormat="1" x14ac:dyDescent="0.2">
      <c r="A97" s="4"/>
    </row>
    <row r="98" spans="1:1" s="1" customFormat="1" x14ac:dyDescent="0.2">
      <c r="A98" s="4"/>
    </row>
    <row r="99" spans="1:1" s="1" customFormat="1" x14ac:dyDescent="0.2">
      <c r="A99" s="4"/>
    </row>
    <row r="100" spans="1:1" s="1" customFormat="1" x14ac:dyDescent="0.2">
      <c r="A100" s="4"/>
    </row>
    <row r="101" spans="1:1" s="1" customFormat="1" x14ac:dyDescent="0.2">
      <c r="A101" s="4"/>
    </row>
    <row r="102" spans="1:1" s="1" customFormat="1" x14ac:dyDescent="0.2">
      <c r="A102" s="4"/>
    </row>
    <row r="103" spans="1:1" s="1" customFormat="1" x14ac:dyDescent="0.2">
      <c r="A103" s="4"/>
    </row>
    <row r="104" spans="1:1" s="1" customFormat="1" x14ac:dyDescent="0.2">
      <c r="A104" s="4"/>
    </row>
    <row r="105" spans="1:1" s="1" customFormat="1" x14ac:dyDescent="0.2">
      <c r="A105" s="4"/>
    </row>
    <row r="106" spans="1:1" s="1" customFormat="1" x14ac:dyDescent="0.2">
      <c r="A106" s="4"/>
    </row>
    <row r="107" spans="1:1" s="1" customFormat="1" x14ac:dyDescent="0.2">
      <c r="A107" s="4"/>
    </row>
    <row r="108" spans="1:1" s="1" customFormat="1" x14ac:dyDescent="0.2">
      <c r="A108" s="4"/>
    </row>
    <row r="109" spans="1:1" s="1" customFormat="1" x14ac:dyDescent="0.2">
      <c r="A109" s="4"/>
    </row>
    <row r="110" spans="1:1" s="1" customFormat="1" x14ac:dyDescent="0.2">
      <c r="A110" s="4"/>
    </row>
    <row r="111" spans="1:1" s="1" customFormat="1" x14ac:dyDescent="0.2">
      <c r="A111" s="4"/>
    </row>
    <row r="112" spans="1:1" s="1" customFormat="1" x14ac:dyDescent="0.2">
      <c r="A112" s="4"/>
    </row>
    <row r="113" spans="1:1" s="1" customFormat="1" x14ac:dyDescent="0.2">
      <c r="A113" s="4"/>
    </row>
    <row r="114" spans="1:1" s="1" customFormat="1" x14ac:dyDescent="0.2">
      <c r="A114" s="4"/>
    </row>
    <row r="115" spans="1:1" s="1" customFormat="1" x14ac:dyDescent="0.2">
      <c r="A115" s="4"/>
    </row>
    <row r="116" spans="1:1" s="1" customFormat="1" x14ac:dyDescent="0.2">
      <c r="A116" s="4"/>
    </row>
    <row r="117" spans="1:1" s="1" customFormat="1" x14ac:dyDescent="0.2">
      <c r="A117" s="4"/>
    </row>
    <row r="118" spans="1:1" s="1" customFormat="1" x14ac:dyDescent="0.2">
      <c r="A118" s="4"/>
    </row>
    <row r="119" spans="1:1" s="1" customFormat="1" x14ac:dyDescent="0.2">
      <c r="A119" s="4"/>
    </row>
    <row r="120" spans="1:1" s="1" customFormat="1" x14ac:dyDescent="0.2">
      <c r="A120" s="4"/>
    </row>
    <row r="121" spans="1:1" s="1" customFormat="1" x14ac:dyDescent="0.2">
      <c r="A121" s="4"/>
    </row>
    <row r="122" spans="1:1" s="1" customFormat="1" x14ac:dyDescent="0.2">
      <c r="A122" s="4"/>
    </row>
    <row r="123" spans="1:1" s="1" customFormat="1" x14ac:dyDescent="0.2">
      <c r="A123" s="4"/>
    </row>
    <row r="124" spans="1:1" s="1" customFormat="1" x14ac:dyDescent="0.2">
      <c r="A124" s="4"/>
    </row>
    <row r="125" spans="1:1" s="1" customFormat="1" x14ac:dyDescent="0.2">
      <c r="A125" s="4"/>
    </row>
    <row r="126" spans="1:1" s="1" customFormat="1" x14ac:dyDescent="0.2">
      <c r="A126" s="4"/>
    </row>
    <row r="127" spans="1:1" s="1" customFormat="1" x14ac:dyDescent="0.2">
      <c r="A127" s="4"/>
    </row>
    <row r="128" spans="1:1" s="1" customFormat="1" x14ac:dyDescent="0.2">
      <c r="A128" s="4"/>
    </row>
    <row r="129" spans="1:1" s="1" customFormat="1" x14ac:dyDescent="0.2">
      <c r="A129" s="4"/>
    </row>
    <row r="130" spans="1:1" s="1" customFormat="1" x14ac:dyDescent="0.2">
      <c r="A130" s="4"/>
    </row>
    <row r="131" spans="1:1" s="1" customFormat="1" x14ac:dyDescent="0.2">
      <c r="A131" s="4"/>
    </row>
    <row r="132" spans="1:1" s="1" customFormat="1" x14ac:dyDescent="0.2">
      <c r="A132" s="4"/>
    </row>
    <row r="133" spans="1:1" s="1" customFormat="1" x14ac:dyDescent="0.2">
      <c r="A133" s="4"/>
    </row>
    <row r="134" spans="1:1" s="1" customFormat="1" x14ac:dyDescent="0.2">
      <c r="A134" s="4"/>
    </row>
    <row r="135" spans="1:1" s="1" customFormat="1" x14ac:dyDescent="0.2">
      <c r="A135" s="4"/>
    </row>
    <row r="136" spans="1:1" s="1" customFormat="1" x14ac:dyDescent="0.2">
      <c r="A136" s="4"/>
    </row>
    <row r="137" spans="1:1" s="1" customFormat="1" x14ac:dyDescent="0.2">
      <c r="A137" s="4"/>
    </row>
    <row r="138" spans="1:1" s="1" customFormat="1" x14ac:dyDescent="0.2">
      <c r="A138" s="4"/>
    </row>
    <row r="139" spans="1:1" s="1" customFormat="1" x14ac:dyDescent="0.2">
      <c r="A139" s="4"/>
    </row>
    <row r="140" spans="1:1" s="1" customFormat="1" x14ac:dyDescent="0.2">
      <c r="A140" s="4"/>
    </row>
    <row r="141" spans="1:1" s="1" customFormat="1" x14ac:dyDescent="0.2">
      <c r="A141" s="4"/>
    </row>
    <row r="142" spans="1:1" s="1" customFormat="1" x14ac:dyDescent="0.2">
      <c r="A142" s="4"/>
    </row>
    <row r="143" spans="1:1" s="1" customFormat="1" x14ac:dyDescent="0.2">
      <c r="A143" s="4"/>
    </row>
    <row r="144" spans="1:1" s="1" customFormat="1" x14ac:dyDescent="0.2">
      <c r="A144" s="4"/>
    </row>
    <row r="145" spans="1:1" s="1" customFormat="1" x14ac:dyDescent="0.2">
      <c r="A145" s="4"/>
    </row>
    <row r="146" spans="1:1" s="1" customFormat="1" x14ac:dyDescent="0.2">
      <c r="A146" s="4"/>
    </row>
    <row r="147" spans="1:1" s="1" customFormat="1" x14ac:dyDescent="0.2">
      <c r="A147" s="4"/>
    </row>
    <row r="148" spans="1:1" s="1" customFormat="1" x14ac:dyDescent="0.2">
      <c r="A148" s="4"/>
    </row>
    <row r="149" spans="1:1" s="1" customFormat="1" x14ac:dyDescent="0.2">
      <c r="A149" s="4"/>
    </row>
    <row r="150" spans="1:1" s="1" customFormat="1" x14ac:dyDescent="0.2">
      <c r="A150" s="4"/>
    </row>
    <row r="151" spans="1:1" s="1" customFormat="1" x14ac:dyDescent="0.2">
      <c r="A151" s="4"/>
    </row>
    <row r="152" spans="1:1" s="1" customFormat="1" x14ac:dyDescent="0.2">
      <c r="A152" s="4"/>
    </row>
    <row r="153" spans="1:1" s="1" customFormat="1" x14ac:dyDescent="0.2">
      <c r="A153" s="4"/>
    </row>
    <row r="154" spans="1:1" s="1" customFormat="1" x14ac:dyDescent="0.2">
      <c r="A154" s="4"/>
    </row>
    <row r="155" spans="1:1" s="1" customFormat="1" x14ac:dyDescent="0.2">
      <c r="A155" s="4"/>
    </row>
    <row r="156" spans="1:1" s="1" customFormat="1" x14ac:dyDescent="0.2">
      <c r="A156" s="4"/>
    </row>
    <row r="157" spans="1:1" s="1" customFormat="1" x14ac:dyDescent="0.2">
      <c r="A157" s="4"/>
    </row>
    <row r="158" spans="1:1" s="1" customFormat="1" x14ac:dyDescent="0.2">
      <c r="A158" s="4"/>
    </row>
    <row r="159" spans="1:1" s="1" customFormat="1" x14ac:dyDescent="0.2">
      <c r="A159" s="4"/>
    </row>
    <row r="160" spans="1:1" s="1" customFormat="1" x14ac:dyDescent="0.2">
      <c r="A160" s="4"/>
    </row>
    <row r="161" spans="1:1" s="1" customFormat="1" x14ac:dyDescent="0.2">
      <c r="A161" s="4"/>
    </row>
    <row r="162" spans="1:1" s="1" customFormat="1" x14ac:dyDescent="0.2">
      <c r="A162" s="4"/>
    </row>
    <row r="163" spans="1:1" s="1" customFormat="1" x14ac:dyDescent="0.2">
      <c r="A163" s="4"/>
    </row>
    <row r="164" spans="1:1" s="1" customFormat="1" x14ac:dyDescent="0.2">
      <c r="A164" s="4"/>
    </row>
    <row r="165" spans="1:1" s="1" customFormat="1" x14ac:dyDescent="0.2">
      <c r="A165" s="4"/>
    </row>
    <row r="166" spans="1:1" s="1" customFormat="1" x14ac:dyDescent="0.2">
      <c r="A166" s="4"/>
    </row>
    <row r="167" spans="1:1" s="1" customFormat="1" x14ac:dyDescent="0.2">
      <c r="A167" s="4"/>
    </row>
    <row r="168" spans="1:1" s="1" customFormat="1" x14ac:dyDescent="0.2">
      <c r="A168" s="4"/>
    </row>
    <row r="169" spans="1:1" s="1" customFormat="1" x14ac:dyDescent="0.2">
      <c r="A169" s="4"/>
    </row>
    <row r="170" spans="1:1" s="1" customFormat="1" x14ac:dyDescent="0.2">
      <c r="A170" s="4"/>
    </row>
    <row r="171" spans="1:1" s="1" customFormat="1" x14ac:dyDescent="0.2">
      <c r="A171" s="4"/>
    </row>
    <row r="172" spans="1:1" s="1" customFormat="1" x14ac:dyDescent="0.2">
      <c r="A172" s="4"/>
    </row>
    <row r="173" spans="1:1" s="1" customFormat="1" x14ac:dyDescent="0.2">
      <c r="A173" s="4"/>
    </row>
    <row r="174" spans="1:1" s="1" customFormat="1" x14ac:dyDescent="0.2">
      <c r="A174" s="4"/>
    </row>
    <row r="175" spans="1:1" s="1" customFormat="1" x14ac:dyDescent="0.2">
      <c r="A175" s="4"/>
    </row>
    <row r="176" spans="1:1" s="1" customFormat="1" x14ac:dyDescent="0.2">
      <c r="A176" s="4"/>
    </row>
    <row r="177" spans="1:1" s="1" customFormat="1" x14ac:dyDescent="0.2">
      <c r="A177" s="4"/>
    </row>
    <row r="178" spans="1:1" s="1" customFormat="1" x14ac:dyDescent="0.2">
      <c r="A178" s="4"/>
    </row>
    <row r="179" spans="1:1" s="1" customFormat="1" x14ac:dyDescent="0.2">
      <c r="A179" s="4"/>
    </row>
    <row r="180" spans="1:1" s="1" customFormat="1" x14ac:dyDescent="0.2">
      <c r="A180" s="4"/>
    </row>
    <row r="181" spans="1:1" s="1" customFormat="1" x14ac:dyDescent="0.2">
      <c r="A181" s="4"/>
    </row>
    <row r="182" spans="1:1" s="1" customFormat="1" x14ac:dyDescent="0.2">
      <c r="A182" s="4"/>
    </row>
    <row r="183" spans="1:1" s="1" customFormat="1" x14ac:dyDescent="0.2">
      <c r="A183" s="4"/>
    </row>
    <row r="184" spans="1:1" s="1" customFormat="1" x14ac:dyDescent="0.2">
      <c r="A184" s="4"/>
    </row>
    <row r="185" spans="1:1" s="1" customFormat="1" x14ac:dyDescent="0.2">
      <c r="A185" s="4"/>
    </row>
    <row r="186" spans="1:1" s="1" customFormat="1" x14ac:dyDescent="0.2">
      <c r="A186" s="4"/>
    </row>
    <row r="187" spans="1:1" s="1" customFormat="1" x14ac:dyDescent="0.2">
      <c r="A187" s="4"/>
    </row>
    <row r="188" spans="1:1" s="1" customFormat="1" x14ac:dyDescent="0.2">
      <c r="A188" s="4"/>
    </row>
    <row r="189" spans="1:1" s="1" customFormat="1" x14ac:dyDescent="0.2">
      <c r="A189" s="4"/>
    </row>
    <row r="190" spans="1:1" s="1" customFormat="1" x14ac:dyDescent="0.2">
      <c r="A190" s="4"/>
    </row>
    <row r="191" spans="1:1" s="1" customFormat="1" x14ac:dyDescent="0.2">
      <c r="A191" s="4"/>
    </row>
    <row r="192" spans="1:1" s="1" customFormat="1" x14ac:dyDescent="0.2">
      <c r="A192" s="4"/>
    </row>
    <row r="193" spans="1:1" s="1" customFormat="1" x14ac:dyDescent="0.2">
      <c r="A193" s="4"/>
    </row>
    <row r="194" spans="1:1" s="1" customFormat="1" x14ac:dyDescent="0.2">
      <c r="A194" s="4"/>
    </row>
    <row r="195" spans="1:1" s="1" customFormat="1" x14ac:dyDescent="0.2">
      <c r="A195" s="4"/>
    </row>
    <row r="196" spans="1:1" s="1" customFormat="1" x14ac:dyDescent="0.2">
      <c r="A196" s="4"/>
    </row>
    <row r="197" spans="1:1" s="1" customFormat="1" x14ac:dyDescent="0.2">
      <c r="A197" s="4"/>
    </row>
    <row r="198" spans="1:1" s="1" customFormat="1" x14ac:dyDescent="0.2">
      <c r="A198" s="4"/>
    </row>
    <row r="199" spans="1:1" s="1" customFormat="1" x14ac:dyDescent="0.2">
      <c r="A199" s="4"/>
    </row>
    <row r="200" spans="1:1" s="1" customFormat="1" x14ac:dyDescent="0.2">
      <c r="A200" s="4"/>
    </row>
    <row r="201" spans="1:1" s="1" customFormat="1" x14ac:dyDescent="0.2">
      <c r="A201" s="4"/>
    </row>
    <row r="202" spans="1:1" s="1" customFormat="1" x14ac:dyDescent="0.2">
      <c r="A202" s="4"/>
    </row>
    <row r="203" spans="1:1" s="1" customFormat="1" x14ac:dyDescent="0.2">
      <c r="A203" s="4"/>
    </row>
    <row r="204" spans="1:1" s="1" customFormat="1" x14ac:dyDescent="0.2">
      <c r="A204" s="4"/>
    </row>
    <row r="205" spans="1:1" s="1" customFormat="1" x14ac:dyDescent="0.2">
      <c r="A205" s="4"/>
    </row>
    <row r="206" spans="1:1" s="1" customFormat="1" x14ac:dyDescent="0.2">
      <c r="A206" s="4"/>
    </row>
    <row r="207" spans="1:1" s="1" customFormat="1" x14ac:dyDescent="0.2">
      <c r="A207" s="4"/>
    </row>
    <row r="208" spans="1:1" s="1" customFormat="1" x14ac:dyDescent="0.2">
      <c r="A208" s="4"/>
    </row>
    <row r="209" spans="1:1" s="1" customFormat="1" x14ac:dyDescent="0.2">
      <c r="A209" s="4"/>
    </row>
    <row r="210" spans="1:1" s="1" customFormat="1" x14ac:dyDescent="0.2">
      <c r="A210" s="4"/>
    </row>
    <row r="211" spans="1:1" s="1" customFormat="1" x14ac:dyDescent="0.2">
      <c r="A211" s="4"/>
    </row>
    <row r="212" spans="1:1" s="1" customFormat="1" x14ac:dyDescent="0.2">
      <c r="A212" s="4"/>
    </row>
    <row r="213" spans="1:1" s="1" customFormat="1" x14ac:dyDescent="0.2">
      <c r="A213" s="4"/>
    </row>
    <row r="214" spans="1:1" s="1" customFormat="1" x14ac:dyDescent="0.2">
      <c r="A214" s="4"/>
    </row>
    <row r="215" spans="1:1" s="1" customFormat="1" x14ac:dyDescent="0.2">
      <c r="A215" s="4"/>
    </row>
    <row r="216" spans="1:1" s="1" customFormat="1" x14ac:dyDescent="0.2">
      <c r="A216" s="4"/>
    </row>
    <row r="217" spans="1:1" s="1" customFormat="1" x14ac:dyDescent="0.2">
      <c r="A217" s="4"/>
    </row>
    <row r="218" spans="1:1" s="1" customFormat="1" x14ac:dyDescent="0.2">
      <c r="A218" s="4"/>
    </row>
    <row r="219" spans="1:1" s="1" customFormat="1" x14ac:dyDescent="0.2">
      <c r="A219" s="4"/>
    </row>
    <row r="220" spans="1:1" s="1" customFormat="1" x14ac:dyDescent="0.2">
      <c r="A220" s="4"/>
    </row>
    <row r="221" spans="1:1" s="1" customFormat="1" x14ac:dyDescent="0.2">
      <c r="A221" s="4"/>
    </row>
    <row r="222" spans="1:1" s="1" customFormat="1" x14ac:dyDescent="0.2">
      <c r="A222" s="4"/>
    </row>
    <row r="223" spans="1:1" s="1" customFormat="1" x14ac:dyDescent="0.2">
      <c r="A223" s="4"/>
    </row>
    <row r="224" spans="1:1" s="1" customFormat="1" x14ac:dyDescent="0.2">
      <c r="A224" s="4"/>
    </row>
    <row r="225" spans="1:1" s="1" customFormat="1" x14ac:dyDescent="0.2">
      <c r="A225" s="4"/>
    </row>
    <row r="226" spans="1:1" s="1" customFormat="1" x14ac:dyDescent="0.2">
      <c r="A226" s="4"/>
    </row>
    <row r="227" spans="1:1" s="1" customFormat="1" x14ac:dyDescent="0.2">
      <c r="A227" s="4"/>
    </row>
    <row r="228" spans="1:1" s="1" customFormat="1" x14ac:dyDescent="0.2">
      <c r="A228" s="4"/>
    </row>
    <row r="229" spans="1:1" s="1" customFormat="1" x14ac:dyDescent="0.2">
      <c r="A229" s="4"/>
    </row>
    <row r="230" spans="1:1" s="1" customFormat="1" x14ac:dyDescent="0.2">
      <c r="A230" s="4"/>
    </row>
    <row r="231" spans="1:1" s="1" customFormat="1" x14ac:dyDescent="0.2">
      <c r="A231" s="4"/>
    </row>
    <row r="232" spans="1:1" s="1" customFormat="1" x14ac:dyDescent="0.2">
      <c r="A232" s="4"/>
    </row>
    <row r="233" spans="1:1" s="1" customFormat="1" x14ac:dyDescent="0.2">
      <c r="A233" s="4"/>
    </row>
    <row r="234" spans="1:1" s="1" customFormat="1" x14ac:dyDescent="0.2">
      <c r="A234" s="4"/>
    </row>
    <row r="235" spans="1:1" s="1" customFormat="1" x14ac:dyDescent="0.2">
      <c r="A235" s="4"/>
    </row>
    <row r="236" spans="1:1" s="1" customFormat="1" x14ac:dyDescent="0.2">
      <c r="A236" s="4"/>
    </row>
    <row r="237" spans="1:1" s="1" customFormat="1" x14ac:dyDescent="0.2">
      <c r="A237" s="4"/>
    </row>
  </sheetData>
  <protectedRanges>
    <protectedRange sqref="C60:D75" name="Диапазон17_1"/>
    <protectedRange sqref="C78:D85" name="Диапазон18_1"/>
  </protectedRanges>
  <mergeCells count="22">
    <mergeCell ref="F4:F5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1" sqref="E1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2" s="1" customFormat="1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I1" s="3"/>
      <c r="J1" s="3"/>
      <c r="K1" s="2"/>
      <c r="L1" s="2"/>
    </row>
    <row r="2" spans="1:12" s="1" customFormat="1" ht="18.75" x14ac:dyDescent="0.3">
      <c r="A2" s="64" t="s">
        <v>113</v>
      </c>
      <c r="B2" s="62"/>
      <c r="C2" s="62"/>
      <c r="D2" s="62"/>
      <c r="E2" s="62"/>
      <c r="F2" s="62"/>
      <c r="G2" s="62"/>
      <c r="H2" s="62"/>
      <c r="I2" s="3"/>
      <c r="J2" s="3"/>
      <c r="K2" s="2"/>
      <c r="L2" s="2"/>
    </row>
    <row r="3" spans="1:12" s="1" customFormat="1" ht="15.75" x14ac:dyDescent="0.2">
      <c r="A3" s="35" t="s">
        <v>208</v>
      </c>
      <c r="B3" s="62">
        <v>32</v>
      </c>
      <c r="C3" s="35"/>
      <c r="D3" s="35"/>
      <c r="E3" s="35"/>
      <c r="F3" s="35"/>
      <c r="G3" s="35"/>
      <c r="H3" s="35"/>
      <c r="I3" s="35"/>
      <c r="J3" s="3"/>
      <c r="K3" s="2"/>
      <c r="L3" s="2"/>
    </row>
    <row r="4" spans="1:12" s="1" customFormat="1" ht="21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L4" s="2"/>
    </row>
    <row r="5" spans="1:12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2" s="1" customFormat="1" x14ac:dyDescent="0.2">
      <c r="A6" s="60" t="s">
        <v>13</v>
      </c>
      <c r="B6" s="53" t="s">
        <v>14</v>
      </c>
      <c r="C6" s="43">
        <v>1612</v>
      </c>
      <c r="D6" s="59">
        <v>8499</v>
      </c>
      <c r="E6" s="42">
        <f>IF(ISERROR(D6/C6),,D6/C6)</f>
        <v>5.2723325062034743</v>
      </c>
      <c r="F6" s="42">
        <f>IF(ISERROR(C6/$B$3),0,C6/$B$3)</f>
        <v>50.375</v>
      </c>
      <c r="G6" s="42">
        <f>IF(ISERROR(D6/$B$3),0,D6/$B$3)</f>
        <v>265.59375</v>
      </c>
      <c r="H6" s="42"/>
      <c r="I6" s="42"/>
      <c r="J6" s="42"/>
      <c r="K6" s="42"/>
      <c r="L6" s="2"/>
    </row>
    <row r="7" spans="1:12" s="1" customFormat="1" x14ac:dyDescent="0.2">
      <c r="A7" s="58" t="s">
        <v>15</v>
      </c>
      <c r="B7" s="53" t="s">
        <v>16</v>
      </c>
      <c r="C7" s="43">
        <v>427</v>
      </c>
      <c r="D7" s="16">
        <v>3206.6000000000008</v>
      </c>
      <c r="E7" s="42">
        <f>IF(ISERROR(D7/C7),,D7/C7)</f>
        <v>7.5096018735363019</v>
      </c>
      <c r="F7" s="42">
        <f>IF(ISERROR(C7/$B$3),0,C7/$B$3)</f>
        <v>13.34375</v>
      </c>
      <c r="G7" s="42">
        <f>IF(ISERROR(D7/$B$3),0,D7/$B$3)</f>
        <v>100.20625000000003</v>
      </c>
      <c r="H7" s="42">
        <f>IF(ISERROR(C7/$C$6),0,100*C7/$C$6)</f>
        <v>26.488833746898262</v>
      </c>
      <c r="I7" s="42">
        <f>IF(ISERROR(D7/$D$6),0,100*D7/$D$6)</f>
        <v>37.729144605247683</v>
      </c>
      <c r="J7" s="42"/>
      <c r="K7" s="42"/>
      <c r="L7" s="2"/>
    </row>
    <row r="8" spans="1:12" s="1" customFormat="1" x14ac:dyDescent="0.2">
      <c r="A8" s="55" t="s">
        <v>17</v>
      </c>
      <c r="B8" s="25" t="s">
        <v>18</v>
      </c>
      <c r="C8" s="38">
        <v>346</v>
      </c>
      <c r="D8" s="13">
        <v>2233.1000000000004</v>
      </c>
      <c r="E8" s="28">
        <f>IF(ISERROR(D8/C8),,D8/C8)</f>
        <v>6.4540462427745675</v>
      </c>
      <c r="F8" s="28">
        <f>IF(ISERROR(C8/$B$3),0,C8/$B$3)</f>
        <v>10.8125</v>
      </c>
      <c r="G8" s="28">
        <f>IF(ISERROR(D8/$B$3),0,D8/$B$3)</f>
        <v>69.784375000000011</v>
      </c>
      <c r="H8" s="28">
        <f>IF(ISERROR(C8/$C$6),0,100*C8/$C$6)</f>
        <v>21.464019851116625</v>
      </c>
      <c r="I8" s="28">
        <f>IF(ISERROR(D8/$D$6),0,100*D8/$D$6)</f>
        <v>26.274855865395931</v>
      </c>
      <c r="J8" s="28">
        <f>IF(ISERROR(C8/$C$7),0,100*C8/$C$7)</f>
        <v>81.030444964871194</v>
      </c>
      <c r="K8" s="28">
        <f>IF(ISERROR(D8/$D$7),0,100*D8/$D$7)</f>
        <v>69.640740971745771</v>
      </c>
      <c r="L8" s="39"/>
    </row>
    <row r="9" spans="1:12" s="1" customFormat="1" x14ac:dyDescent="0.2">
      <c r="A9" s="55" t="s">
        <v>19</v>
      </c>
      <c r="B9" s="25" t="s">
        <v>20</v>
      </c>
      <c r="C9" s="38">
        <v>29</v>
      </c>
      <c r="D9" s="13">
        <v>368.70000000000005</v>
      </c>
      <c r="E9" s="28">
        <f>IF(ISERROR(D9/C9),,D9/C9)</f>
        <v>12.713793103448278</v>
      </c>
      <c r="F9" s="28">
        <f>IF(ISERROR(C9/$B$3),0,C9/$B$3)</f>
        <v>0.90625</v>
      </c>
      <c r="G9" s="28">
        <f>IF(ISERROR(D9/$B$3),0,D9/$B$3)</f>
        <v>11.521875000000001</v>
      </c>
      <c r="H9" s="28">
        <f>IF(ISERROR(C9/$C$6),0,100*C9/$C$6)</f>
        <v>1.7990074441687345</v>
      </c>
      <c r="I9" s="28">
        <f>IF(ISERROR(D9/$D$6),0,100*D9/$D$6)</f>
        <v>4.3381574302859169</v>
      </c>
      <c r="J9" s="28">
        <f>IF(ISERROR(C9/$C$7),0,100*C9/$C$7)</f>
        <v>6.7915690866510543</v>
      </c>
      <c r="K9" s="28">
        <f>IF(ISERROR(D9/$D$7),0,100*D9/$D$7)</f>
        <v>11.498160044907378</v>
      </c>
      <c r="L9" s="2"/>
    </row>
    <row r="10" spans="1:12" s="1" customFormat="1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L10" s="2"/>
    </row>
    <row r="11" spans="1:12" s="1" customFormat="1" ht="25.5" x14ac:dyDescent="0.2">
      <c r="A11" s="55" t="s">
        <v>23</v>
      </c>
      <c r="B11" s="25" t="s">
        <v>24</v>
      </c>
      <c r="C11" s="38">
        <v>52</v>
      </c>
      <c r="D11" s="13">
        <v>604.79999999999984</v>
      </c>
      <c r="E11" s="28">
        <f>IF(ISERROR(D11/C11),,D11/C11)</f>
        <v>11.630769230769229</v>
      </c>
      <c r="F11" s="28">
        <f>IF(ISERROR(C11/$B$3),0,C11/$B$3)</f>
        <v>1.625</v>
      </c>
      <c r="G11" s="28">
        <f>IF(ISERROR(D11/$B$3),0,D11/$B$3)</f>
        <v>18.899999999999995</v>
      </c>
      <c r="H11" s="28">
        <f>IF(ISERROR(C11/$C$6),0,100*C11/$C$6)</f>
        <v>3.225806451612903</v>
      </c>
      <c r="I11" s="28">
        <f>IF(ISERROR(D11/$D$6),0,100*D11/$D$6)</f>
        <v>7.1161313095658292</v>
      </c>
      <c r="J11" s="28">
        <f>IF(ISERROR(C11/$C$7),0,100*C11/$C$7)</f>
        <v>12.177985948477751</v>
      </c>
      <c r="K11" s="28">
        <f>IF(ISERROR(D11/$D$7),0,100*D11/$D$7)</f>
        <v>18.861098983346839</v>
      </c>
      <c r="L11" s="2"/>
    </row>
    <row r="12" spans="1:12" s="1" customFormat="1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L12" s="2"/>
    </row>
    <row r="13" spans="1:12" s="1" customFormat="1" x14ac:dyDescent="0.2">
      <c r="A13" s="55" t="s">
        <v>27</v>
      </c>
      <c r="B13" s="53" t="s">
        <v>28</v>
      </c>
      <c r="C13" s="43">
        <v>135</v>
      </c>
      <c r="D13" s="16">
        <v>1897.6</v>
      </c>
      <c r="E13" s="42">
        <f>IF(ISERROR(D13/C13),,D13/C13)</f>
        <v>14.056296296296296</v>
      </c>
      <c r="F13" s="42">
        <f>IF(ISERROR(C13/$B$3),0,C13/$B$3)</f>
        <v>4.21875</v>
      </c>
      <c r="G13" s="42">
        <f>IF(ISERROR(D13/$B$3),0,D13/$B$3)</f>
        <v>59.3</v>
      </c>
      <c r="H13" s="42">
        <f>IF(ISERROR(C13/$C$6),0,100*C13/$C$6)</f>
        <v>8.3746898263027294</v>
      </c>
      <c r="I13" s="42">
        <f>IF(ISERROR(D13/$D$6),0,100*D13/$D$6)</f>
        <v>22.327332627367927</v>
      </c>
      <c r="J13" s="42"/>
      <c r="K13" s="42"/>
      <c r="L13" s="2"/>
    </row>
    <row r="14" spans="1:12" s="1" customFormat="1" x14ac:dyDescent="0.2">
      <c r="A14" s="55" t="s">
        <v>29</v>
      </c>
      <c r="B14" s="25" t="s">
        <v>30</v>
      </c>
      <c r="C14" s="38">
        <v>127</v>
      </c>
      <c r="D14" s="13">
        <v>1803.6</v>
      </c>
      <c r="E14" s="28">
        <f>IF(ISERROR(D14/C14),,D14/C14)</f>
        <v>14.201574803149606</v>
      </c>
      <c r="F14" s="28">
        <f>IF(ISERROR(C14/$B$3),0,C14/$B$3)</f>
        <v>3.96875</v>
      </c>
      <c r="G14" s="28">
        <f>IF(ISERROR(D14/$B$3),0,D14/$B$3)</f>
        <v>56.362499999999997</v>
      </c>
      <c r="H14" s="28">
        <f>IF(ISERROR(C14/$C$6),0,100*C14/$C$6)</f>
        <v>7.8784119106699748</v>
      </c>
      <c r="I14" s="28">
        <f>IF(ISERROR(D14/$D$6),0,100*D14/$D$6)</f>
        <v>21.221320155312391</v>
      </c>
      <c r="J14" s="28">
        <f>IF(ISERROR(C14/$C$13),0,100*C14/$C$13)</f>
        <v>94.074074074074076</v>
      </c>
      <c r="K14" s="28">
        <f>IF(ISERROR(D14/$D$13),0,100*D14/$D$13)</f>
        <v>95.046374367622263</v>
      </c>
      <c r="L14" s="2"/>
    </row>
    <row r="15" spans="1:12" s="1" customFormat="1" x14ac:dyDescent="0.2">
      <c r="A15" s="55" t="s">
        <v>31</v>
      </c>
      <c r="B15" s="25" t="s">
        <v>32</v>
      </c>
      <c r="C15" s="38">
        <v>8</v>
      </c>
      <c r="D15" s="13">
        <v>94</v>
      </c>
      <c r="E15" s="28">
        <f>IF(ISERROR(D15/C15),,D15/C15)</f>
        <v>11.75</v>
      </c>
      <c r="F15" s="28">
        <f>IF(ISERROR(C15/$B$3),0,C15/$B$3)</f>
        <v>0.25</v>
      </c>
      <c r="G15" s="28">
        <f>IF(ISERROR(D15/$B$3),0,D15/$B$3)</f>
        <v>2.9375</v>
      </c>
      <c r="H15" s="28">
        <f>IF(ISERROR(C15/$C$6),0,100*C15/$C$6)</f>
        <v>0.49627791563275436</v>
      </c>
      <c r="I15" s="28">
        <f>IF(ISERROR(D15/$D$6),0,100*D15/$D$6)</f>
        <v>1.106012472055536</v>
      </c>
      <c r="J15" s="28">
        <f>IF(ISERROR(C15/$C$13),0,100*C15/$C$13)</f>
        <v>5.9259259259259256</v>
      </c>
      <c r="K15" s="28">
        <f>IF(ISERROR(D15/$D$7),0,100*D15/$D$7)</f>
        <v>2.9314538763799654</v>
      </c>
      <c r="L15" s="2"/>
    </row>
    <row r="16" spans="1:12" s="1" customFormat="1" x14ac:dyDescent="0.2">
      <c r="A16" s="55" t="s">
        <v>33</v>
      </c>
      <c r="B16" s="53" t="s">
        <v>34</v>
      </c>
      <c r="C16" s="43">
        <v>1047</v>
      </c>
      <c r="D16" s="16">
        <v>3391.4999999999995</v>
      </c>
      <c r="E16" s="42">
        <f>IF(ISERROR(D16/C16),,D16/C16)</f>
        <v>3.239255014326647</v>
      </c>
      <c r="F16" s="42">
        <f>IF(ISERROR(C16/$B$3),0,C16/$B$3)</f>
        <v>32.71875</v>
      </c>
      <c r="G16" s="42">
        <f>IF(ISERROR(D16/$B$3),0,D16/$B$3)</f>
        <v>105.98437499999999</v>
      </c>
      <c r="H16" s="42">
        <f>IF(ISERROR(C16/$C$6),0,100*C16/$C$6)</f>
        <v>64.950372208436718</v>
      </c>
      <c r="I16" s="42">
        <f>IF(ISERROR(D16/$D$6),0,100*D16/$D$6)</f>
        <v>39.904694669961167</v>
      </c>
      <c r="J16" s="42"/>
      <c r="K16" s="42"/>
      <c r="L16" s="2"/>
    </row>
    <row r="17" spans="1:12" s="1" customFormat="1" x14ac:dyDescent="0.2">
      <c r="A17" s="55" t="s">
        <v>35</v>
      </c>
      <c r="B17" s="25" t="s">
        <v>36</v>
      </c>
      <c r="C17" s="38">
        <v>75</v>
      </c>
      <c r="D17" s="13">
        <v>1460.2</v>
      </c>
      <c r="E17" s="28">
        <f>IF(ISERROR(D17/C17),,D17/C17)</f>
        <v>19.469333333333335</v>
      </c>
      <c r="F17" s="28">
        <f>IF(ISERROR(C17/$B$3),0,C17/$B$3)</f>
        <v>2.34375</v>
      </c>
      <c r="G17" s="28">
        <f>IF(ISERROR(D17/$B$3),0,D17/$B$3)</f>
        <v>45.631250000000001</v>
      </c>
      <c r="H17" s="28">
        <f>IF(ISERROR(C17/$C$6),0,100*C17/$C$6)</f>
        <v>4.6526054590570718</v>
      </c>
      <c r="I17" s="28">
        <f>IF(ISERROR(D17/$D$6),0,100*D17/$D$6)</f>
        <v>17.180844805271207</v>
      </c>
      <c r="J17" s="28">
        <f>IF(ISERROR(C17/$C$16),0,100*C17/$C$16)</f>
        <v>7.1633237822349569</v>
      </c>
      <c r="K17" s="28">
        <f>IF(ISERROR(D17/$D$16),0,100*D17/$D$16)</f>
        <v>43.054695562435505</v>
      </c>
      <c r="L17" s="2"/>
    </row>
    <row r="18" spans="1:12" s="1" customFormat="1" x14ac:dyDescent="0.2">
      <c r="A18" s="55" t="s">
        <v>37</v>
      </c>
      <c r="B18" s="25" t="s">
        <v>38</v>
      </c>
      <c r="C18" s="38">
        <v>0</v>
      </c>
      <c r="D18" s="13">
        <v>0</v>
      </c>
      <c r="E18" s="28">
        <f>IF(ISERROR(D18/C18),,D18/C18)</f>
        <v>0</v>
      </c>
      <c r="F18" s="28">
        <f>IF(ISERROR(C18/$B$3),0,C18/$B$3)</f>
        <v>0</v>
      </c>
      <c r="G18" s="28">
        <f>IF(ISERROR(D18/$B$3),0,D18/$B$3)</f>
        <v>0</v>
      </c>
      <c r="H18" s="28">
        <f>IF(ISERROR(C18/$C$6),0,100*C18/$C$6)</f>
        <v>0</v>
      </c>
      <c r="I18" s="28">
        <f>IF(ISERROR(D18/$D$6),0,100*D18/$D$6)</f>
        <v>0</v>
      </c>
      <c r="J18" s="28">
        <f>IF(ISERROR(C18/$C$16),0,100*C18/$C$16)</f>
        <v>0</v>
      </c>
      <c r="K18" s="28">
        <f>IF(ISERROR(D18/$D$16),0,100*D18/$D$16)</f>
        <v>0</v>
      </c>
      <c r="L18" s="2"/>
    </row>
    <row r="19" spans="1:12" s="1" customFormat="1" x14ac:dyDescent="0.2">
      <c r="A19" s="55" t="s">
        <v>39</v>
      </c>
      <c r="B19" s="25" t="s">
        <v>40</v>
      </c>
      <c r="C19" s="38">
        <v>854</v>
      </c>
      <c r="D19" s="13">
        <v>1296.6000000000001</v>
      </c>
      <c r="E19" s="28">
        <f>IF(ISERROR(D19/C19),,D19/C19)</f>
        <v>1.5182669789227168</v>
      </c>
      <c r="F19" s="28">
        <f>IF(ISERROR(C19/$B$3),0,C19/$B$3)</f>
        <v>26.6875</v>
      </c>
      <c r="G19" s="28">
        <f>IF(ISERROR(D19/$B$3),0,D19/$B$3)</f>
        <v>40.518750000000004</v>
      </c>
      <c r="H19" s="28">
        <f>IF(ISERROR(C19/$C$6),0,100*C19/$C$6)</f>
        <v>52.977667493796524</v>
      </c>
      <c r="I19" s="28">
        <f>IF(ISERROR(D19/$D$6),0,100*D19/$D$6)</f>
        <v>15.255912460289448</v>
      </c>
      <c r="J19" s="28">
        <f>IF(ISERROR(C19/$C$16),0,100*C19/$C$16)</f>
        <v>81.566380133715384</v>
      </c>
      <c r="K19" s="28">
        <f>IF(ISERROR(D19/$D$16),0,100*D19/$D$16)</f>
        <v>38.230871295886786</v>
      </c>
      <c r="L19" s="2"/>
    </row>
    <row r="20" spans="1:12" s="1" customFormat="1" x14ac:dyDescent="0.2">
      <c r="A20" s="56" t="s">
        <v>41</v>
      </c>
      <c r="B20" s="25" t="s">
        <v>42</v>
      </c>
      <c r="C20" s="38">
        <v>539</v>
      </c>
      <c r="D20" s="13">
        <v>612.70000000000005</v>
      </c>
      <c r="E20" s="28">
        <f>IF(ISERROR(D20/C20),,D20/C20)</f>
        <v>1.1367346938775511</v>
      </c>
      <c r="F20" s="28">
        <f>IF(ISERROR(C20/$B$3),0,C20/$B$3)</f>
        <v>16.84375</v>
      </c>
      <c r="G20" s="28">
        <f>IF(ISERROR(D20/$B$3),0,D20/$B$3)</f>
        <v>19.146875000000001</v>
      </c>
      <c r="H20" s="28">
        <f>IF(ISERROR(C20/$C$6),0,100*C20/$C$6)</f>
        <v>33.436724565756826</v>
      </c>
      <c r="I20" s="28">
        <f>IF(ISERROR(D20/$D$6),0,100*D20/$D$6)</f>
        <v>7.2090834215790105</v>
      </c>
      <c r="J20" s="28">
        <f>IF(ISERROR(C20/$C$16),0,100*C20/$C$16)</f>
        <v>51.480420248328556</v>
      </c>
      <c r="K20" s="28">
        <f>IF(ISERROR(D20/$D$16),0,100*D20/$D$16)</f>
        <v>18.065752616836214</v>
      </c>
      <c r="L20" s="2"/>
    </row>
    <row r="21" spans="1:12" s="1" customFormat="1" ht="25.5" x14ac:dyDescent="0.2">
      <c r="A21" s="55" t="s">
        <v>43</v>
      </c>
      <c r="B21" s="25" t="s">
        <v>44</v>
      </c>
      <c r="C21" s="38">
        <v>72</v>
      </c>
      <c r="D21" s="13">
        <v>331.6</v>
      </c>
      <c r="E21" s="28">
        <f>IF(ISERROR(D21/C21),,D21/C21)</f>
        <v>4.6055555555555561</v>
      </c>
      <c r="F21" s="28">
        <f>IF(ISERROR(C21/$B$3),0,C21/$B$3)</f>
        <v>2.25</v>
      </c>
      <c r="G21" s="28">
        <f>IF(ISERROR(D21/$B$3),0,D21/$B$3)</f>
        <v>10.362500000000001</v>
      </c>
      <c r="H21" s="28">
        <f>IF(ISERROR(C21/$C$6),0,100*C21/$C$6)</f>
        <v>4.4665012406947895</v>
      </c>
      <c r="I21" s="28">
        <f>IF(ISERROR(D21/$D$6),0,100*D21/$D$6)</f>
        <v>3.9016354865278267</v>
      </c>
      <c r="J21" s="28">
        <f>IF(ISERROR(C21/$C$16),0,100*C21/$C$16)</f>
        <v>6.8767908309455583</v>
      </c>
      <c r="K21" s="28">
        <f>IF(ISERROR(D21/$D$16),0,100*D21/$D$16)</f>
        <v>9.7773846380657545</v>
      </c>
      <c r="L21" s="2"/>
    </row>
    <row r="22" spans="1:12" s="1" customFormat="1" x14ac:dyDescent="0.2">
      <c r="A22" s="55" t="s">
        <v>45</v>
      </c>
      <c r="B22" s="25" t="s">
        <v>46</v>
      </c>
      <c r="C22" s="38">
        <v>46</v>
      </c>
      <c r="D22" s="13">
        <v>303.09999999999997</v>
      </c>
      <c r="E22" s="28">
        <f>IF(ISERROR(D22/C22),,D22/C22)</f>
        <v>6.5891304347826081</v>
      </c>
      <c r="F22" s="28">
        <f>IF(ISERROR(C22/$B$3),0,C22/$B$3)</f>
        <v>1.4375</v>
      </c>
      <c r="G22" s="28">
        <f>IF(ISERROR(D22/$B$3),0,D22/$B$3)</f>
        <v>9.4718749999999989</v>
      </c>
      <c r="H22" s="28">
        <f>IF(ISERROR(C22/$C$6),0,100*C22/$C$6)</f>
        <v>2.8535980148883375</v>
      </c>
      <c r="I22" s="28">
        <f>IF(ISERROR(D22/$D$6),0,100*D22/$D$6)</f>
        <v>3.5663019178726905</v>
      </c>
      <c r="J22" s="28">
        <f>IF(ISERROR(C22/$C$16),0,100*C22/$C$16)</f>
        <v>4.3935052531041068</v>
      </c>
      <c r="K22" s="28">
        <f>IF(ISERROR(D22/$D$16),0,100*D22/$D$16)</f>
        <v>8.9370485036119707</v>
      </c>
      <c r="L22" s="2"/>
    </row>
    <row r="23" spans="1:12" s="1" customFormat="1" ht="25.5" x14ac:dyDescent="0.2">
      <c r="A23" s="55" t="s">
        <v>47</v>
      </c>
      <c r="B23" s="53" t="s">
        <v>48</v>
      </c>
      <c r="C23" s="43">
        <v>3</v>
      </c>
      <c r="D23" s="16">
        <v>3.3000000000000003</v>
      </c>
      <c r="E23" s="42">
        <f>IF(ISERROR(D23/C23),,D23/C23)</f>
        <v>1.1000000000000001</v>
      </c>
      <c r="F23" s="42">
        <f>IF(ISERROR(C23/$B$3),0,C23/$B$3)</f>
        <v>9.375E-2</v>
      </c>
      <c r="G23" s="42">
        <f>IF(ISERROR(D23/$B$3),0,D23/$B$3)</f>
        <v>0.10312500000000001</v>
      </c>
      <c r="H23" s="42">
        <f>IF(ISERROR(C23/$C$6),0,100*C23/$C$6)</f>
        <v>0.18610421836228289</v>
      </c>
      <c r="I23" s="42">
        <f>IF(ISERROR(D23/$D$6),0,100*D23/$D$6)</f>
        <v>3.8828097423226259E-2</v>
      </c>
      <c r="J23" s="42"/>
      <c r="K23" s="28"/>
      <c r="L23" s="30"/>
    </row>
    <row r="24" spans="1:12" s="1" customFormat="1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L24" s="2"/>
    </row>
    <row r="25" spans="1:12" s="1" customFormat="1" x14ac:dyDescent="0.2">
      <c r="A25" s="55" t="s">
        <v>51</v>
      </c>
      <c r="B25" s="25" t="s">
        <v>52</v>
      </c>
      <c r="C25" s="38">
        <v>3</v>
      </c>
      <c r="D25" s="13">
        <v>3.3000000000000003</v>
      </c>
      <c r="E25" s="28">
        <f>IF(ISERROR(D25/C25),,D25/C25)</f>
        <v>1.1000000000000001</v>
      </c>
      <c r="F25" s="28">
        <f>IF(ISERROR(C25/$B$3),0,C25/$B$3)</f>
        <v>9.375E-2</v>
      </c>
      <c r="G25" s="28">
        <f>IF(ISERROR(D25/$B$3),0,D25/$B$3)</f>
        <v>0.10312500000000001</v>
      </c>
      <c r="H25" s="28">
        <f>IF(ISERROR(C25/$C$6),0,100*C25/$C$6)</f>
        <v>0.18610421836228289</v>
      </c>
      <c r="I25" s="28">
        <f>IF(ISERROR(D25/$D$6),0,100*D25/$D$6)</f>
        <v>3.8828097423226259E-2</v>
      </c>
      <c r="J25" s="28">
        <f>IF(ISERROR(C25/$C$23),0,100*C25/$C$23)</f>
        <v>100</v>
      </c>
      <c r="K25" s="28">
        <f>IF(ISERROR(D25/$D$23),0,100*D25/$D$23)</f>
        <v>99.999999999999986</v>
      </c>
      <c r="L25" s="2"/>
    </row>
    <row r="26" spans="1:12" s="1" customFormat="1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L26" s="2"/>
    </row>
    <row r="27" spans="1:12" s="1" customFormat="1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L27" s="2"/>
    </row>
    <row r="28" spans="1:12" s="1" customFormat="1" x14ac:dyDescent="0.2">
      <c r="A28" s="44" t="s">
        <v>55</v>
      </c>
      <c r="B28" s="50">
        <v>200</v>
      </c>
      <c r="C28" s="43">
        <v>427</v>
      </c>
      <c r="D28" s="16">
        <v>3206.6000000000008</v>
      </c>
      <c r="E28" s="42">
        <f>IF(ISERROR(D28/C28),,D28/C28)</f>
        <v>7.5096018735363019</v>
      </c>
      <c r="F28" s="42">
        <f>IF(ISERROR(C28/$B$3),0,C28/$B$3)</f>
        <v>13.34375</v>
      </c>
      <c r="G28" s="42">
        <f>IF(ISERROR(D28/$B$3),0,D28/$B$3)</f>
        <v>100.20625000000003</v>
      </c>
      <c r="H28" s="42">
        <f>IF(ISERROR(C28/$C$6),0,100*C28/$C$6)</f>
        <v>26.488833746898262</v>
      </c>
      <c r="I28" s="42">
        <f>IF(ISERROR(D28/$D$6),0,100*D28/$D$6)</f>
        <v>37.729144605247683</v>
      </c>
      <c r="J28" s="41"/>
      <c r="K28" s="41"/>
      <c r="L28" s="2"/>
    </row>
    <row r="29" spans="1:12" s="1" customFormat="1" x14ac:dyDescent="0.2">
      <c r="A29" s="49" t="s">
        <v>56</v>
      </c>
      <c r="B29" s="48">
        <v>211</v>
      </c>
      <c r="C29" s="38">
        <v>6</v>
      </c>
      <c r="D29" s="13">
        <v>63.7</v>
      </c>
      <c r="E29" s="28">
        <f>IF(ISERROR(D29/C29),,D29/C29)</f>
        <v>10.616666666666667</v>
      </c>
      <c r="F29" s="28">
        <f>IF(ISERROR(C29/$B$3),0,C29/$B$3)</f>
        <v>0.1875</v>
      </c>
      <c r="G29" s="28">
        <f>IF(ISERROR(D29/$B$3),0,D29/$B$3)</f>
        <v>1.9906250000000001</v>
      </c>
      <c r="H29" s="28">
        <f>IF(ISERROR(C29/$C$6),0,100*C29/$C$6)</f>
        <v>0.37220843672456577</v>
      </c>
      <c r="I29" s="28">
        <f>IF(ISERROR(D29/$D$6),0,100*D29/$D$6)</f>
        <v>0.74949994116954932</v>
      </c>
      <c r="J29" s="28">
        <f>IF(ISERROR(C29/$C$28),0,100*C29/$C$28)</f>
        <v>1.405152224824356</v>
      </c>
      <c r="K29" s="28">
        <f>IF(ISERROR(D29/$D$28),0,100*D29/$D$28)</f>
        <v>1.986527786440466</v>
      </c>
      <c r="L29" s="2"/>
    </row>
    <row r="30" spans="1:12" s="1" customFormat="1" x14ac:dyDescent="0.2">
      <c r="A30" s="49" t="s">
        <v>57</v>
      </c>
      <c r="B30" s="48">
        <v>212</v>
      </c>
      <c r="C30" s="38">
        <v>8</v>
      </c>
      <c r="D30" s="13">
        <v>413.5</v>
      </c>
      <c r="E30" s="28">
        <f>IF(ISERROR(D30/C30),,D30/C30)</f>
        <v>51.6875</v>
      </c>
      <c r="F30" s="28">
        <f>IF(ISERROR(C30/$B$3),0,C30/$B$3)</f>
        <v>0.25</v>
      </c>
      <c r="G30" s="28">
        <f>IF(ISERROR(D30/$B$3),0,D30/$B$3)</f>
        <v>12.921875</v>
      </c>
      <c r="H30" s="28">
        <f>IF(ISERROR(C30/$C$6),0,100*C30/$C$6)</f>
        <v>0.49627791563275436</v>
      </c>
      <c r="I30" s="28">
        <f>IF(ISERROR(D30/$D$6),0,100*D30/$D$6)</f>
        <v>4.865278268031533</v>
      </c>
      <c r="J30" s="28">
        <f>IF(ISERROR(C30/$C$28),0,100*C30/$C$28)</f>
        <v>1.873536299765808</v>
      </c>
      <c r="K30" s="28">
        <f>IF(ISERROR(D30/$D$28),0,100*D30/$D$28)</f>
        <v>12.895278488118253</v>
      </c>
      <c r="L30" s="2"/>
    </row>
    <row r="31" spans="1:12" s="1" customFormat="1" x14ac:dyDescent="0.2">
      <c r="A31" s="49" t="s">
        <v>58</v>
      </c>
      <c r="B31" s="48">
        <v>213</v>
      </c>
      <c r="C31" s="38">
        <v>6</v>
      </c>
      <c r="D31" s="13">
        <v>50.399999999999991</v>
      </c>
      <c r="E31" s="28">
        <f>IF(ISERROR(D31/C31),,D31/C31)</f>
        <v>8.3999999999999986</v>
      </c>
      <c r="F31" s="28">
        <f>IF(ISERROR(C31/$B$3),0,C31/$B$3)</f>
        <v>0.1875</v>
      </c>
      <c r="G31" s="28">
        <f>IF(ISERROR(D31/$B$3),0,D31/$B$3)</f>
        <v>1.5749999999999997</v>
      </c>
      <c r="H31" s="28">
        <f>IF(ISERROR(C31/$C$6),0,100*C31/$C$6)</f>
        <v>0.37220843672456577</v>
      </c>
      <c r="I31" s="28">
        <f>IF(ISERROR(D31/$D$6),0,100*D31/$D$6)</f>
        <v>0.59301094246381914</v>
      </c>
      <c r="J31" s="28">
        <f>IF(ISERROR(C31/$C$28),0,100*C31/$C$28)</f>
        <v>1.405152224824356</v>
      </c>
      <c r="K31" s="28">
        <f>IF(ISERROR(D31/$D$28),0,100*D31/$D$28)</f>
        <v>1.5717582486122366</v>
      </c>
      <c r="L31" s="2"/>
    </row>
    <row r="32" spans="1:12" s="1" customFormat="1" x14ac:dyDescent="0.2">
      <c r="A32" s="49" t="s">
        <v>59</v>
      </c>
      <c r="B32" s="48">
        <v>221</v>
      </c>
      <c r="C32" s="38">
        <v>113</v>
      </c>
      <c r="D32" s="13">
        <v>1081.9000000000001</v>
      </c>
      <c r="E32" s="28">
        <f>IF(ISERROR(D32/C32),,D32/C32)</f>
        <v>9.5743362831858416</v>
      </c>
      <c r="F32" s="28">
        <f>IF(ISERROR(C32/$B$3),0,C32/$B$3)</f>
        <v>3.53125</v>
      </c>
      <c r="G32" s="28">
        <f>IF(ISERROR(D32/$B$3),0,D32/$B$3)</f>
        <v>33.809375000000003</v>
      </c>
      <c r="H32" s="28">
        <f>IF(ISERROR(C32/$C$6),0,100*C32/$C$6)</f>
        <v>7.0099255583126547</v>
      </c>
      <c r="I32" s="28">
        <f>IF(ISERROR(D32/$D$6),0,100*D32/$D$6)</f>
        <v>12.729732909754091</v>
      </c>
      <c r="J32" s="28">
        <f>IF(ISERROR(C32/$C$28),0,100*C32/$C$28)</f>
        <v>26.463700234192036</v>
      </c>
      <c r="K32" s="28">
        <f>IF(ISERROR(D32/$D$28),0,100*D32/$D$28)</f>
        <v>33.73978668995197</v>
      </c>
      <c r="L32" s="2"/>
    </row>
    <row r="33" spans="1:15" x14ac:dyDescent="0.2">
      <c r="A33" s="49" t="s">
        <v>60</v>
      </c>
      <c r="B33" s="48">
        <v>222</v>
      </c>
      <c r="C33" s="38">
        <v>172</v>
      </c>
      <c r="D33" s="13">
        <v>842</v>
      </c>
      <c r="E33" s="28">
        <f>IF(ISERROR(D33/C33),,D33/C33)</f>
        <v>4.8953488372093021</v>
      </c>
      <c r="F33" s="28">
        <f>IF(ISERROR(C33/$B$3),0,C33/$B$3)</f>
        <v>5.375</v>
      </c>
      <c r="G33" s="28">
        <f>IF(ISERROR(D33/$B$3),0,D33/$B$3)</f>
        <v>26.3125</v>
      </c>
      <c r="H33" s="28">
        <f>IF(ISERROR(C33/$C$6),0,100*C33/$C$6)</f>
        <v>10.669975186104219</v>
      </c>
      <c r="I33" s="28">
        <f>IF(ISERROR(D33/$D$6),0,100*D33/$D$6)</f>
        <v>9.9070478879868222</v>
      </c>
      <c r="J33" s="28">
        <f>IF(ISERROR(C33/$C$28),0,100*C33/$C$28)</f>
        <v>40.28103044496487</v>
      </c>
      <c r="K33" s="28">
        <f>IF(ISERROR(D33/$D$28),0,100*D33/$D$28)</f>
        <v>26.258342169275863</v>
      </c>
    </row>
    <row r="34" spans="1:15" x14ac:dyDescent="0.2">
      <c r="A34" s="6" t="s">
        <v>61</v>
      </c>
      <c r="B34" s="48">
        <v>223</v>
      </c>
      <c r="C34" s="38">
        <v>73</v>
      </c>
      <c r="D34" s="13">
        <v>565.5</v>
      </c>
      <c r="E34" s="28">
        <f>IF(ISERROR(D34/C34),,D34/C34)</f>
        <v>7.7465753424657535</v>
      </c>
      <c r="F34" s="28">
        <f>IF(ISERROR(C34/$B$3),0,C34/$B$3)</f>
        <v>2.28125</v>
      </c>
      <c r="G34" s="28">
        <f>IF(ISERROR(D34/$B$3),0,D34/$B$3)</f>
        <v>17.671875</v>
      </c>
      <c r="H34" s="28">
        <f>IF(ISERROR(C34/$C$6),0,100*C34/$C$6)</f>
        <v>4.5285359801488836</v>
      </c>
      <c r="I34" s="28">
        <f>IF(ISERROR(D34/$D$6),0,100*D34/$D$6)</f>
        <v>6.6537239675255915</v>
      </c>
      <c r="J34" s="28">
        <f>IF(ISERROR(C34/$C$28),0,100*C34/$C$28)</f>
        <v>17.096018735362996</v>
      </c>
      <c r="K34" s="28">
        <f>IF(ISERROR(D34/$D$28),0,100*D34/$D$28)</f>
        <v>17.63550177758373</v>
      </c>
    </row>
    <row r="35" spans="1:15" x14ac:dyDescent="0.2">
      <c r="A35" s="6" t="s">
        <v>62</v>
      </c>
      <c r="B35" s="48">
        <v>224</v>
      </c>
      <c r="C35" s="38">
        <v>9</v>
      </c>
      <c r="D35" s="13">
        <v>39</v>
      </c>
      <c r="E35" s="28">
        <f>IF(ISERROR(D35/C35),,D35/C35)</f>
        <v>4.333333333333333</v>
      </c>
      <c r="F35" s="28">
        <f>IF(ISERROR(C35/$B$3),0,C35/$B$3)</f>
        <v>0.28125</v>
      </c>
      <c r="G35" s="28">
        <f>IF(ISERROR(D35/$B$3),0,D35/$B$3)</f>
        <v>1.21875</v>
      </c>
      <c r="H35" s="28">
        <f>IF(ISERROR(C35/$C$6),0,100*C35/$C$6)</f>
        <v>0.55831265508684869</v>
      </c>
      <c r="I35" s="28">
        <f>IF(ISERROR(D35/$D$6),0,100*D35/$D$6)</f>
        <v>0.45887751500176494</v>
      </c>
      <c r="J35" s="28">
        <f>IF(ISERROR(C35/$C$28),0,100*C35/$C$28)</f>
        <v>2.1077283372365341</v>
      </c>
      <c r="K35" s="28">
        <f>IF(ISERROR(D35/$D$28),0,100*D35/$D$28)</f>
        <v>1.216241501902326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26</v>
      </c>
      <c r="D37" s="13">
        <v>109.1</v>
      </c>
      <c r="E37" s="28">
        <f>IF(ISERROR(D37/C37),,D37/C37)</f>
        <v>4.1961538461538463</v>
      </c>
      <c r="F37" s="28">
        <f>IF(ISERROR(C37/$B$3),0,C37/$B$3)</f>
        <v>0.8125</v>
      </c>
      <c r="G37" s="28">
        <f>IF(ISERROR(D37/$B$3),0,D37/$B$3)</f>
        <v>3.4093749999999998</v>
      </c>
      <c r="H37" s="28">
        <f>IF(ISERROR(C37/$C$6),0,100*C37/$C$6)</f>
        <v>1.6129032258064515</v>
      </c>
      <c r="I37" s="28">
        <f>IF(ISERROR(D37/$D$6),0,100*D37/$D$6)</f>
        <v>1.2836804329921168</v>
      </c>
      <c r="J37" s="28">
        <f>IF(ISERROR(C37/$C$28),0,100*C37/$C$28)</f>
        <v>6.0889929742388755</v>
      </c>
      <c r="K37" s="28">
        <f>IF(ISERROR(D37/$D$28),0,100*D37/$D$28)</f>
        <v>3.4023576373729174</v>
      </c>
    </row>
    <row r="38" spans="1:15" x14ac:dyDescent="0.2">
      <c r="A38" s="49" t="s">
        <v>65</v>
      </c>
      <c r="B38" s="48">
        <v>250</v>
      </c>
      <c r="C38" s="38">
        <v>14</v>
      </c>
      <c r="D38" s="13">
        <v>41.5</v>
      </c>
      <c r="E38" s="28">
        <f>IF(ISERROR(D38/C38),,D38/C38)</f>
        <v>2.9642857142857144</v>
      </c>
      <c r="F38" s="28">
        <f>IF(ISERROR(C38/$B$3),0,C38/$B$3)</f>
        <v>0.4375</v>
      </c>
      <c r="G38" s="28">
        <f>IF(ISERROR(D38/$B$3),0,D38/$B$3)</f>
        <v>1.296875</v>
      </c>
      <c r="H38" s="28">
        <f>IF(ISERROR(C38/$C$6),0,100*C38/$C$6)</f>
        <v>0.86848635235732008</v>
      </c>
      <c r="I38" s="28">
        <f>IF(ISERROR(D38/$D$6),0,100*D38/$D$6)</f>
        <v>0.48829274032239089</v>
      </c>
      <c r="J38" s="28">
        <f>IF(ISERROR(C38/$C$28),0,100*C38/$C$28)</f>
        <v>3.278688524590164</v>
      </c>
      <c r="K38" s="28">
        <f>IF(ISERROR(D38/$D$28),0,100*D38/$D$28)</f>
        <v>1.2942057007422187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427</v>
      </c>
      <c r="D40" s="16">
        <v>3206.6000000000004</v>
      </c>
      <c r="E40" s="42">
        <f>IF(ISERROR(D40/C40),,D40/C40)</f>
        <v>7.509601873536301</v>
      </c>
      <c r="F40" s="42">
        <f>IF(ISERROR(C40/$B$3),0,C40/$B$3)</f>
        <v>13.34375</v>
      </c>
      <c r="G40" s="42">
        <f>IF(ISERROR(D40/$B$3),0,D40/$B$3)</f>
        <v>100.20625000000001</v>
      </c>
      <c r="H40" s="42">
        <f>IF(ISERROR(C40/$C$6),0,100*C40/$C$6)</f>
        <v>26.488833746898262</v>
      </c>
      <c r="I40" s="42">
        <f>IF(ISERROR(D40/$D$6),0,100*D40/$D$6)</f>
        <v>37.729144605247683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33</v>
      </c>
      <c r="D41" s="13">
        <v>163.4</v>
      </c>
      <c r="E41" s="28">
        <f>IF(ISERROR(D41/C41),,D41/C41)</f>
        <v>4.9515151515151521</v>
      </c>
      <c r="F41" s="28">
        <f>IF(ISERROR(C41/$B$3),0,C41/$B$3)</f>
        <v>1.03125</v>
      </c>
      <c r="G41" s="28">
        <f>IF(ISERROR(D41/$B$3),0,D41/$B$3)</f>
        <v>5.1062500000000002</v>
      </c>
      <c r="H41" s="28">
        <f>IF(ISERROR(C41/$C$6),0,100*C41/$C$6)</f>
        <v>2.0471464019851116</v>
      </c>
      <c r="I41" s="28">
        <f>IF(ISERROR(D41/$D$6),0,100*D41/$D$6)</f>
        <v>1.9225791269561125</v>
      </c>
      <c r="J41" s="28">
        <f>IF(ISERROR(C41/$C$40),0,100*C41/$C$40)</f>
        <v>7.7283372365339575</v>
      </c>
      <c r="K41" s="28">
        <f>IF(ISERROR(D41/$D$40),0,100*D41/$D$40)</f>
        <v>5.0957400361753873</v>
      </c>
    </row>
    <row r="42" spans="1:15" x14ac:dyDescent="0.2">
      <c r="A42" s="6" t="s">
        <v>68</v>
      </c>
      <c r="B42" s="5">
        <v>320</v>
      </c>
      <c r="C42" s="38">
        <v>20</v>
      </c>
      <c r="D42" s="13">
        <v>190.6</v>
      </c>
      <c r="E42" s="28">
        <f>IF(ISERROR(D42/C42),,D42/C42)</f>
        <v>9.5299999999999994</v>
      </c>
      <c r="F42" s="28">
        <f>IF(ISERROR(C42/$B$3),0,C42/$B$3)</f>
        <v>0.625</v>
      </c>
      <c r="G42" s="28">
        <f>IF(ISERROR(D42/$B$3),0,D42/$B$3)</f>
        <v>5.9562499999999998</v>
      </c>
      <c r="H42" s="28">
        <f>IF(ISERROR(C42/$C$6),0,100*C42/$C$6)</f>
        <v>1.2406947890818858</v>
      </c>
      <c r="I42" s="28">
        <f>IF(ISERROR(D42/$D$6),0,100*D42/$D$6)</f>
        <v>2.242616778444523</v>
      </c>
      <c r="J42" s="28">
        <f>IF(ISERROR(C42/$C$40),0,100*C42/$C$40)</f>
        <v>4.6838407494145198</v>
      </c>
      <c r="K42" s="28">
        <f>IF(ISERROR(D42/$D$40),0,100*D42/$D$40)</f>
        <v>5.9439905195534202</v>
      </c>
    </row>
    <row r="43" spans="1:15" x14ac:dyDescent="0.2">
      <c r="A43" s="6" t="s">
        <v>69</v>
      </c>
      <c r="B43" s="5">
        <v>330</v>
      </c>
      <c r="C43" s="38">
        <v>11</v>
      </c>
      <c r="D43" s="13">
        <v>282.7</v>
      </c>
      <c r="E43" s="28">
        <f>IF(ISERROR(D43/C43),,D43/C43)</f>
        <v>25.7</v>
      </c>
      <c r="F43" s="28">
        <f>IF(ISERROR(C43/$B$3),0,C43/$B$3)</f>
        <v>0.34375</v>
      </c>
      <c r="G43" s="28">
        <f>IF(ISERROR(D43/$B$3),0,D43/$B$3)</f>
        <v>8.8343749999999996</v>
      </c>
      <c r="H43" s="28">
        <f>IF(ISERROR(C43/$C$6),0,100*C43/$C$6)</f>
        <v>0.68238213399503722</v>
      </c>
      <c r="I43" s="28">
        <f>IF(ISERROR(D43/$D$6),0,100*D43/$D$6)</f>
        <v>3.3262736792563832</v>
      </c>
      <c r="J43" s="28">
        <f>IF(ISERROR(C43/$C$40),0,100*C43/$C$40)</f>
        <v>2.5761124121779861</v>
      </c>
      <c r="K43" s="28">
        <f>IF(ISERROR(D43/$D$40),0,100*D43/$D$40)</f>
        <v>8.8161916048150673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49</v>
      </c>
      <c r="D44" s="13">
        <v>266.10000000000002</v>
      </c>
      <c r="E44" s="28">
        <f>IF(ISERROR(D44/C44),,D44/C44)</f>
        <v>5.4306122448979597</v>
      </c>
      <c r="F44" s="28">
        <f>IF(ISERROR(C44/$B$3),0,C44/$B$3)</f>
        <v>1.53125</v>
      </c>
      <c r="G44" s="28">
        <f>IF(ISERROR(D44/$B$3),0,D44/$B$3)</f>
        <v>8.3156250000000007</v>
      </c>
      <c r="H44" s="28">
        <f>IF(ISERROR(C44/$C$6),0,100*C44/$C$6)</f>
        <v>3.0397022332506203</v>
      </c>
      <c r="I44" s="28">
        <f>IF(ISERROR(D44/$D$6),0,100*D44/$D$6)</f>
        <v>3.1309565831274271</v>
      </c>
      <c r="J44" s="28">
        <f>IF(ISERROR(C44/$C$40),0,100*C44/$C$40)</f>
        <v>11.475409836065573</v>
      </c>
      <c r="K44" s="28">
        <f>IF(ISERROR(D44/$D$40),0,100*D44/$D$40)</f>
        <v>8.2985093245181822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75</v>
      </c>
      <c r="D45" s="13">
        <v>556.4</v>
      </c>
      <c r="E45" s="28">
        <f>IF(ISERROR(D45/C45),,D45/C45)</f>
        <v>7.4186666666666667</v>
      </c>
      <c r="F45" s="28">
        <f>IF(ISERROR(C45/$B$3),0,C45/$B$3)</f>
        <v>2.34375</v>
      </c>
      <c r="G45" s="28">
        <f>IF(ISERROR(D45/$B$3),0,D45/$B$3)</f>
        <v>17.387499999999999</v>
      </c>
      <c r="H45" s="28">
        <f>IF(ISERROR(C45/$C$6),0,100*C45/$C$6)</f>
        <v>4.6526054590570718</v>
      </c>
      <c r="I45" s="28">
        <f>IF(ISERROR(D45/$D$6),0,100*D45/$D$6)</f>
        <v>6.5466525473585131</v>
      </c>
      <c r="J45" s="28">
        <f>IF(ISERROR(C45/$C$40),0,100*C45/$C$40)</f>
        <v>17.56440281030445</v>
      </c>
      <c r="K45" s="28">
        <f>IF(ISERROR(D45/$D$40),0,100*D45/$D$40)</f>
        <v>17.351712093806523</v>
      </c>
    </row>
    <row r="46" spans="1:15" x14ac:dyDescent="0.2">
      <c r="A46" s="6" t="s">
        <v>72</v>
      </c>
      <c r="B46" s="5">
        <v>360</v>
      </c>
      <c r="C46" s="38">
        <v>29</v>
      </c>
      <c r="D46" s="13">
        <v>261.39999999999998</v>
      </c>
      <c r="E46" s="28">
        <f>IF(ISERROR(D46/C46),,D46/C46)</f>
        <v>9.0137931034482754</v>
      </c>
      <c r="F46" s="28">
        <f>IF(ISERROR(C46/$B$3),0,C46/$B$3)</f>
        <v>0.90625</v>
      </c>
      <c r="G46" s="28">
        <f>IF(ISERROR(D46/$B$3),0,D46/$B$3)</f>
        <v>8.1687499999999993</v>
      </c>
      <c r="H46" s="28">
        <f>IF(ISERROR(C46/$C$6),0,100*C46/$C$6)</f>
        <v>1.7990074441687345</v>
      </c>
      <c r="I46" s="28">
        <f>IF(ISERROR(D46/$D$6),0,100*D46/$D$6)</f>
        <v>3.0756559595246493</v>
      </c>
      <c r="J46" s="28">
        <f>IF(ISERROR(C46/$C$40),0,100*C46/$C$40)</f>
        <v>6.7915690866510543</v>
      </c>
      <c r="K46" s="28">
        <f>IF(ISERROR(D46/$D$40),0,100*D46/$D$40)</f>
        <v>8.151936630699181</v>
      </c>
    </row>
    <row r="47" spans="1:15" x14ac:dyDescent="0.2">
      <c r="A47" s="6" t="s">
        <v>73</v>
      </c>
      <c r="B47" s="5">
        <v>370</v>
      </c>
      <c r="C47" s="38">
        <v>51</v>
      </c>
      <c r="D47" s="13">
        <v>224.9</v>
      </c>
      <c r="E47" s="28">
        <f>IF(ISERROR(D47/C47),,D47/C47)</f>
        <v>4.4098039215686278</v>
      </c>
      <c r="F47" s="28">
        <f>IF(ISERROR(C47/$B$3),0,C47/$B$3)</f>
        <v>1.59375</v>
      </c>
      <c r="G47" s="28">
        <f>IF(ISERROR(D47/$B$3),0,D47/$B$3)</f>
        <v>7.0281250000000002</v>
      </c>
      <c r="H47" s="28">
        <f>IF(ISERROR(C47/$C$6),0,100*C47/$C$6)</f>
        <v>3.1637717121588089</v>
      </c>
      <c r="I47" s="28">
        <f>IF(ISERROR(D47/$D$6),0,100*D47/$D$6)</f>
        <v>2.6461936698435111</v>
      </c>
      <c r="J47" s="28">
        <f>IF(ISERROR(C47/$C$40),0,100*C47/$C$40)</f>
        <v>11.943793911007026</v>
      </c>
      <c r="K47" s="28">
        <f>IF(ISERROR(D47/$D$40),0,100*D47/$D$40)</f>
        <v>7.0136593276367485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20</v>
      </c>
      <c r="D48" s="13">
        <v>64.3</v>
      </c>
      <c r="E48" s="28">
        <f>IF(ISERROR(D48/C48),,D48/C48)</f>
        <v>3.2149999999999999</v>
      </c>
      <c r="F48" s="28">
        <f>IF(ISERROR(C48/$B$3),0,C48/$B$3)</f>
        <v>0.625</v>
      </c>
      <c r="G48" s="28">
        <f>IF(ISERROR(D48/$B$3),0,D48/$B$3)</f>
        <v>2.0093749999999999</v>
      </c>
      <c r="H48" s="28">
        <f>IF(ISERROR(C48/$C$6),0,100*C48/$C$6)</f>
        <v>1.2406947890818858</v>
      </c>
      <c r="I48" s="28">
        <f>IF(ISERROR(D48/$D$6),0,100*D48/$D$6)</f>
        <v>0.75655959524649963</v>
      </c>
      <c r="J48" s="28">
        <f>IF(ISERROR(C48/$C$40),0,100*C48/$C$40)</f>
        <v>4.6838407494145198</v>
      </c>
      <c r="K48" s="28">
        <f>IF(ISERROR(D48/$D$40),0,100*D48/$D$40)</f>
        <v>2.0052391941620407</v>
      </c>
    </row>
    <row r="49" spans="1:13" s="1" customFormat="1" x14ac:dyDescent="0.2">
      <c r="A49" s="6" t="s">
        <v>75</v>
      </c>
      <c r="B49" s="5">
        <v>372</v>
      </c>
      <c r="C49" s="38">
        <v>5</v>
      </c>
      <c r="D49" s="13">
        <v>42.099999999999994</v>
      </c>
      <c r="E49" s="28">
        <f>IF(ISERROR(D49/C49),,D49/C49)</f>
        <v>8.4199999999999982</v>
      </c>
      <c r="F49" s="28">
        <f>IF(ISERROR(C49/$B$3),0,C49/$B$3)</f>
        <v>0.15625</v>
      </c>
      <c r="G49" s="28">
        <f>IF(ISERROR(D49/$B$3),0,D49/$B$3)</f>
        <v>1.3156249999999998</v>
      </c>
      <c r="H49" s="28">
        <f>IF(ISERROR(C49/$C$6),0,100*C49/$C$6)</f>
        <v>0.31017369727047145</v>
      </c>
      <c r="I49" s="28">
        <f>IF(ISERROR(D49/$D$6),0,100*D49/$D$6)</f>
        <v>0.49535239439934098</v>
      </c>
      <c r="J49" s="28">
        <f>IF(ISERROR(C49/$C$40),0,100*C49/$C$40)</f>
        <v>1.1709601873536299</v>
      </c>
      <c r="K49" s="28">
        <f>IF(ISERROR(D49/$D$40),0,100*D49/$D$40)</f>
        <v>1.3129171084637929</v>
      </c>
      <c r="L49" s="2"/>
      <c r="M49" s="2"/>
    </row>
    <row r="50" spans="1:13" s="1" customFormat="1" x14ac:dyDescent="0.2">
      <c r="A50" s="6" t="s">
        <v>76</v>
      </c>
      <c r="B50" s="5">
        <v>373</v>
      </c>
      <c r="C50" s="38">
        <v>6</v>
      </c>
      <c r="D50" s="13">
        <v>50</v>
      </c>
      <c r="E50" s="28">
        <f>IF(ISERROR(D50/C50),,D50/C50)</f>
        <v>8.3333333333333339</v>
      </c>
      <c r="F50" s="28">
        <f>IF(ISERROR(C50/$B$3),0,C50/$B$3)</f>
        <v>0.1875</v>
      </c>
      <c r="G50" s="28">
        <f>IF(ISERROR(D50/$B$3),0,D50/$B$3)</f>
        <v>1.5625</v>
      </c>
      <c r="H50" s="28">
        <f>IF(ISERROR(C50/$C$6),0,100*C50/$C$6)</f>
        <v>0.37220843672456577</v>
      </c>
      <c r="I50" s="28">
        <f>IF(ISERROR(D50/$D$6),0,100*D50/$D$6)</f>
        <v>0.58830450641251908</v>
      </c>
      <c r="J50" s="28">
        <f>IF(ISERROR(C50/$C$40),0,100*C50/$C$40)</f>
        <v>1.405152224824356</v>
      </c>
      <c r="K50" s="28">
        <f>IF(ISERROR(D50/$D$40),0,100*D50/$D$40)</f>
        <v>1.5592839767978544</v>
      </c>
      <c r="L50" s="39"/>
      <c r="M50" s="39"/>
    </row>
    <row r="51" spans="1:13" s="1" customFormat="1" x14ac:dyDescent="0.2">
      <c r="A51" s="6" t="s">
        <v>77</v>
      </c>
      <c r="B51" s="5">
        <v>380</v>
      </c>
      <c r="C51" s="38">
        <v>159</v>
      </c>
      <c r="D51" s="13">
        <v>1261.1000000000001</v>
      </c>
      <c r="E51" s="28">
        <f>IF(ISERROR(D51/C51),,D51/C51)</f>
        <v>7.9314465408805042</v>
      </c>
      <c r="F51" s="28">
        <f>IF(ISERROR(C51/$B$3),0,C51/$B$3)</f>
        <v>4.96875</v>
      </c>
      <c r="G51" s="28">
        <f>IF(ISERROR(D51/$B$3),0,D51/$B$3)</f>
        <v>39.409375000000004</v>
      </c>
      <c r="H51" s="28">
        <f>IF(ISERROR(C51/$C$6),0,100*C51/$C$6)</f>
        <v>9.8635235732009932</v>
      </c>
      <c r="I51" s="28">
        <f>IF(ISERROR(D51/$D$6),0,100*D51/$D$6)</f>
        <v>14.838216260736559</v>
      </c>
      <c r="J51" s="28">
        <f>IF(ISERROR(C51/$C$40),0,100*C51/$C$40)</f>
        <v>37.236533957845431</v>
      </c>
      <c r="K51" s="28">
        <f>IF(ISERROR(D51/$D$40),0,100*D51/$D$40)</f>
        <v>39.328260462795484</v>
      </c>
      <c r="L51" s="2"/>
      <c r="M51" s="2"/>
    </row>
    <row r="52" spans="1:13" s="1" customFormat="1" x14ac:dyDescent="0.2">
      <c r="A52" s="37" t="s">
        <v>78</v>
      </c>
      <c r="B52" s="36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</row>
    <row r="53" spans="1:13" s="1" customFormat="1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L53" s="2"/>
      <c r="M53" s="2"/>
    </row>
    <row r="54" spans="1:13" s="1" customFormat="1" x14ac:dyDescent="0.2">
      <c r="A54" s="27" t="s">
        <v>81</v>
      </c>
      <c r="B54" s="29">
        <v>400</v>
      </c>
      <c r="C54" s="29" t="s">
        <v>82</v>
      </c>
      <c r="D54" s="28">
        <v>446.1</v>
      </c>
      <c r="E54" s="2"/>
      <c r="F54" s="2"/>
      <c r="G54" s="2"/>
      <c r="H54" s="2"/>
      <c r="I54" s="2"/>
      <c r="J54" s="2"/>
      <c r="K54" s="2"/>
      <c r="L54" s="2"/>
      <c r="M54" s="2"/>
    </row>
    <row r="55" spans="1:13" s="1" customFormat="1" x14ac:dyDescent="0.2">
      <c r="A55" s="27" t="s">
        <v>83</v>
      </c>
      <c r="B55" s="25">
        <v>410</v>
      </c>
      <c r="C55" s="26"/>
      <c r="D55" s="25" t="s">
        <v>82</v>
      </c>
      <c r="E55" s="2"/>
      <c r="F55" s="2"/>
      <c r="G55" s="2"/>
      <c r="H55" s="2"/>
      <c r="I55" s="2"/>
      <c r="J55" s="2"/>
      <c r="K55" s="2"/>
      <c r="L55" s="2"/>
      <c r="M55" s="2"/>
    </row>
    <row r="56" spans="1:13" s="1" customFormat="1" x14ac:dyDescent="0.2">
      <c r="A56" s="24" t="s">
        <v>84</v>
      </c>
      <c r="B56" s="23"/>
      <c r="C56" s="22"/>
      <c r="D56" s="22"/>
      <c r="E56" s="2"/>
      <c r="F56" s="2"/>
      <c r="G56" s="2"/>
      <c r="H56" s="2"/>
      <c r="I56" s="2"/>
      <c r="J56" s="2"/>
      <c r="K56" s="2"/>
      <c r="L56" s="2"/>
      <c r="M56" s="2"/>
    </row>
    <row r="57" spans="1:13" s="1" customFormat="1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F57" s="2"/>
      <c r="G57" s="2"/>
      <c r="H57" s="2"/>
      <c r="I57" s="2"/>
      <c r="J57" s="2"/>
      <c r="K57" s="2"/>
      <c r="L57" s="2"/>
      <c r="M57" s="2"/>
    </row>
    <row r="58" spans="1:13" s="1" customFormat="1" ht="36" x14ac:dyDescent="0.2">
      <c r="A58" s="102"/>
      <c r="B58" s="98"/>
      <c r="C58" s="90" t="s">
        <v>87</v>
      </c>
      <c r="D58" s="90" t="s">
        <v>88</v>
      </c>
      <c r="E58" s="104"/>
      <c r="F58" s="2"/>
      <c r="G58" s="2"/>
      <c r="H58" s="2"/>
      <c r="I58" s="2"/>
      <c r="J58" s="2"/>
      <c r="K58" s="2"/>
      <c r="L58" s="2"/>
      <c r="M58" s="2"/>
    </row>
    <row r="59" spans="1:13" s="1" customFormat="1" x14ac:dyDescent="0.2">
      <c r="A59" s="9" t="s">
        <v>89</v>
      </c>
      <c r="B59" s="91">
        <v>500</v>
      </c>
      <c r="C59" s="21">
        <v>102</v>
      </c>
      <c r="D59" s="20">
        <v>126</v>
      </c>
      <c r="E59" s="16">
        <f>(C59+D59)/2</f>
        <v>114</v>
      </c>
      <c r="F59" s="2"/>
      <c r="G59" s="2"/>
      <c r="H59" s="2"/>
      <c r="I59" s="2"/>
      <c r="J59" s="2"/>
      <c r="K59" s="2"/>
      <c r="L59" s="2"/>
      <c r="M59" s="2"/>
    </row>
    <row r="60" spans="1:13" s="1" customFormat="1" ht="24" x14ac:dyDescent="0.2">
      <c r="A60" s="19" t="s">
        <v>90</v>
      </c>
      <c r="B60" s="8">
        <v>510</v>
      </c>
      <c r="C60" s="18">
        <v>86</v>
      </c>
      <c r="D60" s="17">
        <v>108</v>
      </c>
      <c r="E60" s="16">
        <f>(C60+D60)/2</f>
        <v>97</v>
      </c>
      <c r="F60" s="2"/>
      <c r="G60" s="2"/>
      <c r="H60" s="2"/>
      <c r="I60" s="2"/>
      <c r="J60" s="2"/>
      <c r="K60" s="2"/>
      <c r="L60" s="2"/>
      <c r="M60" s="2"/>
    </row>
    <row r="61" spans="1:13" s="1" customFormat="1" x14ac:dyDescent="0.2">
      <c r="A61" s="7" t="s">
        <v>91</v>
      </c>
      <c r="B61" s="8"/>
      <c r="C61" s="15"/>
      <c r="D61" s="14"/>
      <c r="E61" s="13"/>
      <c r="F61" s="2"/>
      <c r="G61" s="2"/>
      <c r="H61" s="2"/>
      <c r="I61" s="2"/>
      <c r="J61" s="2"/>
      <c r="K61" s="2"/>
      <c r="L61" s="2"/>
      <c r="M61" s="2"/>
    </row>
    <row r="62" spans="1:13" s="1" customFormat="1" x14ac:dyDescent="0.2">
      <c r="A62" s="6" t="s">
        <v>92</v>
      </c>
      <c r="B62" s="5">
        <v>511</v>
      </c>
      <c r="C62" s="15">
        <v>37</v>
      </c>
      <c r="D62" s="14">
        <v>46</v>
      </c>
      <c r="E62" s="13">
        <f>(C62+D62)/2</f>
        <v>41.5</v>
      </c>
      <c r="F62" s="2"/>
      <c r="G62" s="2"/>
      <c r="H62" s="2"/>
      <c r="I62" s="2"/>
      <c r="J62" s="2"/>
      <c r="K62" s="2"/>
      <c r="L62" s="2"/>
      <c r="M62" s="2"/>
    </row>
    <row r="63" spans="1:13" s="1" customFormat="1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F63" s="2"/>
      <c r="G63" s="2"/>
      <c r="H63" s="2"/>
      <c r="I63" s="2"/>
      <c r="J63" s="2"/>
      <c r="K63" s="2"/>
      <c r="L63" s="2"/>
      <c r="M63" s="2"/>
    </row>
    <row r="64" spans="1:13" s="1" customFormat="1" x14ac:dyDescent="0.2">
      <c r="A64" s="6" t="s">
        <v>94</v>
      </c>
      <c r="B64" s="5">
        <v>513</v>
      </c>
      <c r="C64" s="15">
        <v>1</v>
      </c>
      <c r="D64" s="14">
        <v>1</v>
      </c>
      <c r="E64" s="13">
        <f>(C64+D64)/2</f>
        <v>1</v>
      </c>
      <c r="F64" s="2"/>
      <c r="G64" s="2"/>
      <c r="H64" s="2"/>
      <c r="I64" s="2"/>
      <c r="J64" s="2"/>
      <c r="K64" s="2"/>
      <c r="L64" s="2"/>
      <c r="M64" s="2"/>
    </row>
    <row r="65" spans="1:11" s="1" customFormat="1" x14ac:dyDescent="0.2">
      <c r="A65" s="6" t="s">
        <v>95</v>
      </c>
      <c r="B65" s="5">
        <v>514</v>
      </c>
      <c r="C65" s="15">
        <v>1</v>
      </c>
      <c r="D65" s="14">
        <v>1</v>
      </c>
      <c r="E65" s="13">
        <f>(C65+D65)/2</f>
        <v>1</v>
      </c>
      <c r="F65" s="2"/>
      <c r="G65" s="2"/>
      <c r="H65" s="2"/>
      <c r="I65" s="2"/>
      <c r="J65" s="2"/>
      <c r="K65" s="2"/>
    </row>
    <row r="66" spans="1:11" s="1" customFormat="1" ht="24" x14ac:dyDescent="0.2">
      <c r="A66" s="6" t="s">
        <v>96</v>
      </c>
      <c r="B66" s="5">
        <v>515</v>
      </c>
      <c r="C66" s="15">
        <v>30</v>
      </c>
      <c r="D66" s="14">
        <v>25</v>
      </c>
      <c r="E66" s="13">
        <f>(C66+D66)/2</f>
        <v>27.5</v>
      </c>
      <c r="F66" s="2"/>
      <c r="G66" s="2"/>
      <c r="H66" s="2"/>
      <c r="I66" s="2"/>
      <c r="J66" s="2"/>
      <c r="K66" s="2"/>
    </row>
    <row r="67" spans="1:11" s="1" customFormat="1" x14ac:dyDescent="0.2">
      <c r="A67" s="6" t="s">
        <v>97</v>
      </c>
      <c r="B67" s="5">
        <v>516</v>
      </c>
      <c r="C67" s="15">
        <v>3</v>
      </c>
      <c r="D67" s="14">
        <v>3</v>
      </c>
      <c r="E67" s="13">
        <f>(C67+D67)/2</f>
        <v>3</v>
      </c>
      <c r="F67" s="2"/>
      <c r="G67" s="2"/>
      <c r="H67" s="2"/>
      <c r="I67" s="2"/>
      <c r="J67" s="2"/>
      <c r="K67" s="2"/>
    </row>
    <row r="68" spans="1:11" s="1" customFormat="1" x14ac:dyDescent="0.2">
      <c r="A68" s="9" t="s">
        <v>98</v>
      </c>
      <c r="B68" s="8">
        <v>520</v>
      </c>
      <c r="C68" s="18">
        <v>16</v>
      </c>
      <c r="D68" s="17">
        <v>18</v>
      </c>
      <c r="E68" s="16">
        <f>(C68+D68)/2</f>
        <v>17</v>
      </c>
      <c r="F68" s="2"/>
      <c r="G68" s="2"/>
      <c r="H68" s="2"/>
      <c r="I68" s="2"/>
      <c r="J68" s="2"/>
      <c r="K68" s="2"/>
    </row>
    <row r="69" spans="1:11" s="1" customFormat="1" x14ac:dyDescent="0.2">
      <c r="A69" s="7" t="s">
        <v>99</v>
      </c>
      <c r="B69" s="5"/>
      <c r="C69" s="15"/>
      <c r="D69" s="14"/>
      <c r="E69" s="13"/>
      <c r="F69" s="2"/>
      <c r="G69" s="2"/>
      <c r="H69" s="2"/>
      <c r="I69" s="2"/>
      <c r="J69" s="2"/>
      <c r="K69" s="2"/>
    </row>
    <row r="70" spans="1:11" s="1" customFormat="1" x14ac:dyDescent="0.2">
      <c r="A70" s="6" t="s">
        <v>92</v>
      </c>
      <c r="B70" s="5">
        <v>521</v>
      </c>
      <c r="C70" s="15">
        <v>11</v>
      </c>
      <c r="D70" s="14">
        <v>10</v>
      </c>
      <c r="E70" s="13">
        <f>(C70+D70)/2</f>
        <v>10.5</v>
      </c>
      <c r="F70" s="2"/>
      <c r="G70" s="2"/>
      <c r="H70" s="2"/>
      <c r="I70" s="2"/>
      <c r="J70" s="2"/>
      <c r="K70" s="2"/>
    </row>
    <row r="71" spans="1:11" s="1" customFormat="1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F71" s="2"/>
      <c r="G71" s="2"/>
      <c r="H71" s="2"/>
      <c r="I71" s="2"/>
      <c r="J71" s="2"/>
      <c r="K71" s="2"/>
    </row>
    <row r="72" spans="1:11" s="1" customFormat="1" x14ac:dyDescent="0.2">
      <c r="A72" s="6" t="s">
        <v>94</v>
      </c>
      <c r="B72" s="5">
        <v>523</v>
      </c>
      <c r="C72" s="15">
        <v>1</v>
      </c>
      <c r="D72" s="14">
        <v>1</v>
      </c>
      <c r="E72" s="13">
        <f>(C72+D72)/2</f>
        <v>1</v>
      </c>
      <c r="F72" s="2"/>
      <c r="G72" s="2"/>
      <c r="H72" s="2"/>
      <c r="I72" s="2"/>
      <c r="J72" s="2"/>
      <c r="K72" s="2"/>
    </row>
    <row r="73" spans="1:11" s="1" customFormat="1" x14ac:dyDescent="0.2">
      <c r="A73" s="6" t="s">
        <v>101</v>
      </c>
      <c r="B73" s="5">
        <v>524</v>
      </c>
      <c r="C73" s="15">
        <v>0</v>
      </c>
      <c r="D73" s="14">
        <v>2</v>
      </c>
      <c r="E73" s="13">
        <f>(C73+D73)/2</f>
        <v>1</v>
      </c>
      <c r="F73" s="2"/>
      <c r="G73" s="2"/>
      <c r="H73" s="2"/>
      <c r="I73" s="2"/>
      <c r="J73" s="2"/>
      <c r="K73" s="2"/>
    </row>
    <row r="74" spans="1:11" s="1" customFormat="1" ht="24" x14ac:dyDescent="0.2">
      <c r="A74" s="6" t="s">
        <v>102</v>
      </c>
      <c r="B74" s="5">
        <v>525</v>
      </c>
      <c r="C74" s="15">
        <v>3</v>
      </c>
      <c r="D74" s="14">
        <v>6</v>
      </c>
      <c r="E74" s="13">
        <f>(C74+D74)/2</f>
        <v>4.5</v>
      </c>
      <c r="F74" s="2"/>
      <c r="G74" s="2"/>
      <c r="H74" s="2"/>
      <c r="I74" s="2"/>
      <c r="J74" s="2"/>
      <c r="K74" s="2"/>
    </row>
    <row r="75" spans="1:11" s="1" customFormat="1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H75" s="2"/>
      <c r="I75" s="2"/>
      <c r="J75" s="2"/>
      <c r="K75" s="2"/>
    </row>
    <row r="76" spans="1:11" s="1" customFormat="1" x14ac:dyDescent="0.2">
      <c r="A76" s="11" t="s">
        <v>104</v>
      </c>
      <c r="B76" s="11"/>
      <c r="C76" s="11"/>
      <c r="D76" s="11"/>
      <c r="E76" s="11"/>
      <c r="F76" s="11"/>
      <c r="G76" s="11"/>
      <c r="H76" s="2"/>
      <c r="I76" s="2"/>
      <c r="J76" s="2"/>
      <c r="K76" s="2"/>
    </row>
    <row r="77" spans="1:11" s="1" customFormat="1" ht="24" customHeight="1" x14ac:dyDescent="0.2">
      <c r="A77" s="10" t="s">
        <v>2</v>
      </c>
      <c r="B77" s="90" t="s">
        <v>3</v>
      </c>
      <c r="C77" s="98" t="s">
        <v>105</v>
      </c>
      <c r="D77" s="98"/>
      <c r="E77" s="2"/>
      <c r="F77" s="2"/>
      <c r="G77" s="2"/>
      <c r="H77" s="2"/>
      <c r="I77" s="2"/>
      <c r="J77" s="2"/>
      <c r="K77" s="2"/>
    </row>
    <row r="78" spans="1:11" s="1" customFormat="1" x14ac:dyDescent="0.2">
      <c r="A78" s="9" t="s">
        <v>106</v>
      </c>
      <c r="B78" s="8">
        <v>600</v>
      </c>
      <c r="C78" s="99">
        <v>18</v>
      </c>
      <c r="D78" s="99"/>
      <c r="E78" s="2"/>
      <c r="F78" s="2"/>
      <c r="G78" s="2"/>
      <c r="H78" s="2"/>
      <c r="I78" s="2"/>
      <c r="J78" s="2"/>
      <c r="K78" s="2"/>
    </row>
    <row r="79" spans="1:11" s="1" customFormat="1" ht="24" x14ac:dyDescent="0.2">
      <c r="A79" s="7" t="s">
        <v>107</v>
      </c>
      <c r="B79" s="5"/>
      <c r="C79" s="97"/>
      <c r="D79" s="97"/>
      <c r="E79" s="2"/>
      <c r="F79" s="2"/>
      <c r="G79" s="2"/>
      <c r="H79" s="2"/>
      <c r="I79" s="2"/>
      <c r="J79" s="2"/>
      <c r="K79" s="2"/>
    </row>
    <row r="80" spans="1:11" s="1" customFormat="1" x14ac:dyDescent="0.2">
      <c r="A80" s="6" t="s">
        <v>108</v>
      </c>
      <c r="B80" s="5">
        <v>601</v>
      </c>
      <c r="C80" s="97">
        <v>10</v>
      </c>
      <c r="D80" s="97"/>
      <c r="E80" s="2"/>
      <c r="F80" s="2"/>
      <c r="G80" s="2"/>
      <c r="H80" s="2"/>
      <c r="I80" s="2"/>
      <c r="J80" s="2"/>
      <c r="K80" s="2"/>
    </row>
    <row r="81" spans="1:11" s="1" customFormat="1" x14ac:dyDescent="0.2">
      <c r="A81" s="6" t="s">
        <v>100</v>
      </c>
      <c r="B81" s="5">
        <v>602</v>
      </c>
      <c r="C81" s="97">
        <v>0</v>
      </c>
      <c r="D81" s="97"/>
      <c r="E81" s="2"/>
      <c r="F81" s="2"/>
      <c r="G81" s="2"/>
      <c r="H81" s="2"/>
      <c r="I81" s="2"/>
      <c r="J81" s="2"/>
      <c r="K81" s="2"/>
    </row>
    <row r="82" spans="1:11" s="1" customFormat="1" x14ac:dyDescent="0.2">
      <c r="A82" s="6" t="s">
        <v>109</v>
      </c>
      <c r="B82" s="5">
        <v>603</v>
      </c>
      <c r="C82" s="97">
        <v>0</v>
      </c>
      <c r="D82" s="97"/>
      <c r="E82" s="2"/>
      <c r="F82" s="2"/>
      <c r="G82" s="2"/>
      <c r="H82" s="2"/>
      <c r="I82" s="2"/>
      <c r="J82" s="2"/>
      <c r="K82" s="2"/>
    </row>
    <row r="83" spans="1:11" s="1" customFormat="1" x14ac:dyDescent="0.2">
      <c r="A83" s="6" t="s">
        <v>110</v>
      </c>
      <c r="B83" s="5">
        <v>604</v>
      </c>
      <c r="C83" s="97">
        <v>2</v>
      </c>
      <c r="D83" s="97"/>
      <c r="E83" s="2"/>
      <c r="F83" s="2"/>
      <c r="G83" s="2"/>
      <c r="H83" s="2"/>
      <c r="I83" s="2"/>
      <c r="J83" s="2"/>
      <c r="K83" s="2"/>
    </row>
    <row r="84" spans="1:11" s="1" customFormat="1" ht="36" x14ac:dyDescent="0.2">
      <c r="A84" s="6" t="s">
        <v>111</v>
      </c>
      <c r="B84" s="5">
        <v>605</v>
      </c>
      <c r="C84" s="97">
        <v>8</v>
      </c>
      <c r="D84" s="97"/>
      <c r="E84" s="2"/>
      <c r="F84" s="2"/>
      <c r="G84" s="2"/>
      <c r="H84" s="2"/>
      <c r="I84" s="2"/>
      <c r="J84" s="2"/>
      <c r="K84" s="2"/>
    </row>
    <row r="85" spans="1:11" s="1" customFormat="1" x14ac:dyDescent="0.2">
      <c r="A85" s="6" t="s">
        <v>112</v>
      </c>
      <c r="B85" s="5">
        <v>606</v>
      </c>
      <c r="C85" s="97">
        <v>0</v>
      </c>
      <c r="D85" s="97"/>
      <c r="E85" s="2"/>
      <c r="F85" s="3"/>
      <c r="G85" s="3"/>
      <c r="H85" s="2"/>
      <c r="I85" s="2"/>
      <c r="J85" s="2"/>
      <c r="K85" s="2"/>
    </row>
    <row r="86" spans="1:11" s="1" customFormat="1" x14ac:dyDescent="0.2">
      <c r="A86" s="4"/>
      <c r="B86" s="2"/>
      <c r="C86" s="2"/>
      <c r="D86" s="2"/>
      <c r="E86" s="2"/>
      <c r="F86" s="2"/>
      <c r="G86" s="2"/>
      <c r="H86" s="2"/>
      <c r="I86" s="3"/>
      <c r="J86" s="3"/>
    </row>
    <row r="87" spans="1:11" s="1" customFormat="1" x14ac:dyDescent="0.2">
      <c r="A87" s="4"/>
      <c r="B87" s="2"/>
      <c r="C87" s="2"/>
      <c r="D87" s="2"/>
      <c r="E87" s="2"/>
      <c r="F87" s="2"/>
      <c r="G87" s="2"/>
      <c r="H87" s="2"/>
      <c r="I87" s="3"/>
      <c r="J87" s="3"/>
    </row>
    <row r="88" spans="1:11" s="1" customFormat="1" x14ac:dyDescent="0.2">
      <c r="A88" s="4"/>
      <c r="B88" s="2"/>
      <c r="C88" s="2"/>
      <c r="D88" s="2"/>
      <c r="E88" s="2"/>
      <c r="F88" s="2"/>
      <c r="G88" s="2"/>
      <c r="H88" s="2"/>
      <c r="I88" s="3"/>
      <c r="J88" s="3"/>
    </row>
    <row r="89" spans="1:11" s="1" customFormat="1" x14ac:dyDescent="0.2">
      <c r="A89" s="4"/>
      <c r="B89" s="2"/>
      <c r="C89" s="2"/>
      <c r="D89" s="2"/>
      <c r="E89" s="2"/>
      <c r="F89" s="2"/>
      <c r="G89" s="2"/>
      <c r="H89" s="2"/>
      <c r="I89" s="3"/>
      <c r="J89" s="3"/>
    </row>
    <row r="90" spans="1:11" s="1" customFormat="1" x14ac:dyDescent="0.2">
      <c r="A90" s="4"/>
      <c r="B90" s="2"/>
      <c r="C90" s="2"/>
      <c r="D90" s="2"/>
      <c r="E90" s="2"/>
      <c r="F90" s="2"/>
      <c r="G90" s="2"/>
      <c r="H90" s="2"/>
      <c r="I90" s="3"/>
      <c r="J90" s="3"/>
    </row>
    <row r="91" spans="1:11" s="1" customFormat="1" x14ac:dyDescent="0.2">
      <c r="A91" s="4"/>
      <c r="B91" s="2"/>
      <c r="C91" s="2"/>
      <c r="D91" s="2"/>
      <c r="E91" s="2"/>
      <c r="F91" s="2"/>
      <c r="G91" s="2"/>
      <c r="H91" s="2"/>
      <c r="I91" s="3"/>
      <c r="J91" s="3"/>
    </row>
    <row r="92" spans="1:11" s="1" customFormat="1" x14ac:dyDescent="0.2">
      <c r="A92" s="4"/>
      <c r="B92" s="2"/>
      <c r="C92" s="2"/>
      <c r="D92" s="2"/>
      <c r="E92" s="2"/>
      <c r="F92" s="2"/>
      <c r="G92" s="2"/>
      <c r="H92" s="2"/>
      <c r="I92" s="3"/>
      <c r="J92" s="3"/>
    </row>
    <row r="93" spans="1:11" s="1" customFormat="1" x14ac:dyDescent="0.2">
      <c r="A93" s="4"/>
      <c r="B93" s="2"/>
      <c r="C93" s="2"/>
      <c r="D93" s="2"/>
      <c r="E93" s="2"/>
      <c r="F93" s="2"/>
      <c r="G93" s="2"/>
      <c r="H93" s="2"/>
      <c r="I93" s="3"/>
      <c r="J93" s="3"/>
    </row>
    <row r="94" spans="1:11" s="1" customFormat="1" x14ac:dyDescent="0.2">
      <c r="A94" s="4"/>
      <c r="B94" s="2"/>
      <c r="C94" s="2"/>
      <c r="D94" s="2"/>
      <c r="E94" s="2"/>
      <c r="F94" s="2"/>
      <c r="G94" s="2"/>
      <c r="H94" s="2"/>
      <c r="I94" s="3"/>
      <c r="J94" s="3"/>
    </row>
    <row r="95" spans="1:11" s="1" customFormat="1" x14ac:dyDescent="0.2">
      <c r="A95" s="4"/>
      <c r="B95" s="2"/>
      <c r="C95" s="2"/>
      <c r="D95" s="2"/>
      <c r="E95" s="2"/>
      <c r="F95" s="2"/>
      <c r="G95" s="2"/>
      <c r="H95" s="2"/>
      <c r="I95" s="3"/>
      <c r="J95" s="3"/>
    </row>
    <row r="96" spans="1:11" s="1" customFormat="1" x14ac:dyDescent="0.2">
      <c r="A96" s="4"/>
      <c r="B96" s="2"/>
      <c r="C96" s="2"/>
      <c r="D96" s="2"/>
      <c r="E96" s="2"/>
      <c r="F96" s="2"/>
      <c r="G96" s="2"/>
      <c r="H96" s="2"/>
      <c r="I96" s="3"/>
      <c r="J96" s="3"/>
    </row>
    <row r="97" spans="1:1" s="1" customFormat="1" x14ac:dyDescent="0.2">
      <c r="A97" s="4"/>
    </row>
    <row r="98" spans="1:1" s="1" customFormat="1" x14ac:dyDescent="0.2">
      <c r="A98" s="4"/>
    </row>
    <row r="99" spans="1:1" s="1" customFormat="1" x14ac:dyDescent="0.2">
      <c r="A99" s="4"/>
    </row>
    <row r="100" spans="1:1" s="1" customFormat="1" x14ac:dyDescent="0.2">
      <c r="A100" s="4"/>
    </row>
    <row r="101" spans="1:1" s="1" customFormat="1" x14ac:dyDescent="0.2">
      <c r="A101" s="4"/>
    </row>
    <row r="102" spans="1:1" s="1" customFormat="1" x14ac:dyDescent="0.2">
      <c r="A102" s="4"/>
    </row>
    <row r="103" spans="1:1" s="1" customFormat="1" x14ac:dyDescent="0.2">
      <c r="A103" s="4"/>
    </row>
    <row r="104" spans="1:1" s="1" customFormat="1" x14ac:dyDescent="0.2">
      <c r="A104" s="4"/>
    </row>
    <row r="105" spans="1:1" s="1" customFormat="1" x14ac:dyDescent="0.2">
      <c r="A105" s="4"/>
    </row>
    <row r="106" spans="1:1" s="1" customFormat="1" x14ac:dyDescent="0.2">
      <c r="A106" s="4"/>
    </row>
    <row r="107" spans="1:1" s="1" customFormat="1" x14ac:dyDescent="0.2">
      <c r="A107" s="4"/>
    </row>
    <row r="108" spans="1:1" s="1" customFormat="1" x14ac:dyDescent="0.2">
      <c r="A108" s="4"/>
    </row>
    <row r="109" spans="1:1" s="1" customFormat="1" x14ac:dyDescent="0.2">
      <c r="A109" s="4"/>
    </row>
    <row r="110" spans="1:1" s="1" customFormat="1" x14ac:dyDescent="0.2">
      <c r="A110" s="4"/>
    </row>
    <row r="111" spans="1:1" s="1" customFormat="1" x14ac:dyDescent="0.2">
      <c r="A111" s="4"/>
    </row>
    <row r="112" spans="1:1" s="1" customFormat="1" x14ac:dyDescent="0.2">
      <c r="A112" s="4"/>
    </row>
    <row r="113" spans="1:1" s="1" customFormat="1" x14ac:dyDescent="0.2">
      <c r="A113" s="4"/>
    </row>
    <row r="114" spans="1:1" s="1" customFormat="1" x14ac:dyDescent="0.2">
      <c r="A114" s="4"/>
    </row>
    <row r="115" spans="1:1" s="1" customFormat="1" x14ac:dyDescent="0.2">
      <c r="A115" s="4"/>
    </row>
    <row r="116" spans="1:1" s="1" customFormat="1" x14ac:dyDescent="0.2">
      <c r="A116" s="4"/>
    </row>
    <row r="117" spans="1:1" s="1" customFormat="1" x14ac:dyDescent="0.2">
      <c r="A117" s="4"/>
    </row>
    <row r="118" spans="1:1" s="1" customFormat="1" x14ac:dyDescent="0.2">
      <c r="A118" s="4"/>
    </row>
    <row r="119" spans="1:1" s="1" customFormat="1" x14ac:dyDescent="0.2">
      <c r="A119" s="4"/>
    </row>
    <row r="120" spans="1:1" s="1" customFormat="1" x14ac:dyDescent="0.2">
      <c r="A120" s="4"/>
    </row>
    <row r="121" spans="1:1" s="1" customFormat="1" x14ac:dyDescent="0.2">
      <c r="A121" s="4"/>
    </row>
    <row r="122" spans="1:1" s="1" customFormat="1" x14ac:dyDescent="0.2">
      <c r="A122" s="4"/>
    </row>
    <row r="123" spans="1:1" s="1" customFormat="1" x14ac:dyDescent="0.2">
      <c r="A123" s="4"/>
    </row>
    <row r="124" spans="1:1" s="1" customFormat="1" x14ac:dyDescent="0.2">
      <c r="A124" s="4"/>
    </row>
    <row r="125" spans="1:1" s="1" customFormat="1" x14ac:dyDescent="0.2">
      <c r="A125" s="4"/>
    </row>
    <row r="126" spans="1:1" s="1" customFormat="1" x14ac:dyDescent="0.2">
      <c r="A126" s="4"/>
    </row>
    <row r="127" spans="1:1" s="1" customFormat="1" x14ac:dyDescent="0.2">
      <c r="A127" s="4"/>
    </row>
    <row r="128" spans="1:1" s="1" customFormat="1" x14ac:dyDescent="0.2">
      <c r="A128" s="4"/>
    </row>
    <row r="129" spans="1:1" s="1" customFormat="1" x14ac:dyDescent="0.2">
      <c r="A129" s="4"/>
    </row>
    <row r="130" spans="1:1" s="1" customFormat="1" x14ac:dyDescent="0.2">
      <c r="A130" s="4"/>
    </row>
    <row r="131" spans="1:1" s="1" customFormat="1" x14ac:dyDescent="0.2">
      <c r="A131" s="4"/>
    </row>
    <row r="132" spans="1:1" s="1" customFormat="1" x14ac:dyDescent="0.2">
      <c r="A132" s="4"/>
    </row>
    <row r="133" spans="1:1" s="1" customFormat="1" x14ac:dyDescent="0.2">
      <c r="A133" s="4"/>
    </row>
    <row r="134" spans="1:1" s="1" customFormat="1" x14ac:dyDescent="0.2">
      <c r="A134" s="4"/>
    </row>
    <row r="135" spans="1:1" s="1" customFormat="1" x14ac:dyDescent="0.2">
      <c r="A135" s="4"/>
    </row>
    <row r="136" spans="1:1" s="1" customFormat="1" x14ac:dyDescent="0.2">
      <c r="A136" s="4"/>
    </row>
    <row r="137" spans="1:1" s="1" customFormat="1" x14ac:dyDescent="0.2">
      <c r="A137" s="4"/>
    </row>
    <row r="138" spans="1:1" s="1" customFormat="1" x14ac:dyDescent="0.2">
      <c r="A138" s="4"/>
    </row>
    <row r="139" spans="1:1" s="1" customFormat="1" x14ac:dyDescent="0.2">
      <c r="A139" s="4"/>
    </row>
    <row r="140" spans="1:1" s="1" customFormat="1" x14ac:dyDescent="0.2">
      <c r="A140" s="4"/>
    </row>
    <row r="141" spans="1:1" s="1" customFormat="1" x14ac:dyDescent="0.2">
      <c r="A141" s="4"/>
    </row>
    <row r="142" spans="1:1" s="1" customFormat="1" x14ac:dyDescent="0.2">
      <c r="A142" s="4"/>
    </row>
    <row r="143" spans="1:1" s="1" customFormat="1" x14ac:dyDescent="0.2">
      <c r="A143" s="4"/>
    </row>
    <row r="144" spans="1:1" s="1" customFormat="1" x14ac:dyDescent="0.2">
      <c r="A144" s="4"/>
    </row>
    <row r="145" spans="1:1" s="1" customFormat="1" x14ac:dyDescent="0.2">
      <c r="A145" s="4"/>
    </row>
    <row r="146" spans="1:1" s="1" customFormat="1" x14ac:dyDescent="0.2">
      <c r="A146" s="4"/>
    </row>
    <row r="147" spans="1:1" s="1" customFormat="1" x14ac:dyDescent="0.2">
      <c r="A147" s="4"/>
    </row>
    <row r="148" spans="1:1" s="1" customFormat="1" x14ac:dyDescent="0.2">
      <c r="A148" s="4"/>
    </row>
    <row r="149" spans="1:1" s="1" customFormat="1" x14ac:dyDescent="0.2">
      <c r="A149" s="4"/>
    </row>
    <row r="150" spans="1:1" s="1" customFormat="1" x14ac:dyDescent="0.2">
      <c r="A150" s="4"/>
    </row>
    <row r="151" spans="1:1" s="1" customFormat="1" x14ac:dyDescent="0.2">
      <c r="A151" s="4"/>
    </row>
    <row r="152" spans="1:1" s="1" customFormat="1" x14ac:dyDescent="0.2">
      <c r="A152" s="4"/>
    </row>
    <row r="153" spans="1:1" s="1" customFormat="1" x14ac:dyDescent="0.2">
      <c r="A153" s="4"/>
    </row>
    <row r="154" spans="1:1" s="1" customFormat="1" x14ac:dyDescent="0.2">
      <c r="A154" s="4"/>
    </row>
    <row r="155" spans="1:1" s="1" customFormat="1" x14ac:dyDescent="0.2">
      <c r="A155" s="4"/>
    </row>
    <row r="156" spans="1:1" s="1" customFormat="1" x14ac:dyDescent="0.2">
      <c r="A156" s="4"/>
    </row>
    <row r="157" spans="1:1" s="1" customFormat="1" x14ac:dyDescent="0.2">
      <c r="A157" s="4"/>
    </row>
    <row r="158" spans="1:1" s="1" customFormat="1" x14ac:dyDescent="0.2">
      <c r="A158" s="4"/>
    </row>
    <row r="159" spans="1:1" s="1" customFormat="1" x14ac:dyDescent="0.2">
      <c r="A159" s="4"/>
    </row>
    <row r="160" spans="1:1" s="1" customFormat="1" x14ac:dyDescent="0.2">
      <c r="A160" s="4"/>
    </row>
    <row r="161" spans="1:1" s="1" customFormat="1" x14ac:dyDescent="0.2">
      <c r="A161" s="4"/>
    </row>
    <row r="162" spans="1:1" s="1" customFormat="1" x14ac:dyDescent="0.2">
      <c r="A162" s="4"/>
    </row>
    <row r="163" spans="1:1" s="1" customFormat="1" x14ac:dyDescent="0.2">
      <c r="A163" s="4"/>
    </row>
    <row r="164" spans="1:1" s="1" customFormat="1" x14ac:dyDescent="0.2">
      <c r="A164" s="4"/>
    </row>
    <row r="165" spans="1:1" s="1" customFormat="1" x14ac:dyDescent="0.2">
      <c r="A165" s="4"/>
    </row>
    <row r="166" spans="1:1" s="1" customFormat="1" x14ac:dyDescent="0.2">
      <c r="A166" s="4"/>
    </row>
    <row r="167" spans="1:1" s="1" customFormat="1" x14ac:dyDescent="0.2">
      <c r="A167" s="4"/>
    </row>
    <row r="168" spans="1:1" s="1" customFormat="1" x14ac:dyDescent="0.2">
      <c r="A168" s="4"/>
    </row>
    <row r="169" spans="1:1" s="1" customFormat="1" x14ac:dyDescent="0.2">
      <c r="A169" s="4"/>
    </row>
    <row r="170" spans="1:1" s="1" customFormat="1" x14ac:dyDescent="0.2">
      <c r="A170" s="4"/>
    </row>
    <row r="171" spans="1:1" s="1" customFormat="1" x14ac:dyDescent="0.2">
      <c r="A171" s="4"/>
    </row>
    <row r="172" spans="1:1" s="1" customFormat="1" x14ac:dyDescent="0.2">
      <c r="A172" s="4"/>
    </row>
    <row r="173" spans="1:1" s="1" customFormat="1" x14ac:dyDescent="0.2">
      <c r="A173" s="4"/>
    </row>
    <row r="174" spans="1:1" s="1" customFormat="1" x14ac:dyDescent="0.2">
      <c r="A174" s="4"/>
    </row>
    <row r="175" spans="1:1" s="1" customFormat="1" x14ac:dyDescent="0.2">
      <c r="A175" s="4"/>
    </row>
    <row r="176" spans="1:1" s="1" customFormat="1" x14ac:dyDescent="0.2">
      <c r="A176" s="4"/>
    </row>
    <row r="177" spans="1:1" s="1" customFormat="1" x14ac:dyDescent="0.2">
      <c r="A177" s="4"/>
    </row>
    <row r="178" spans="1:1" s="1" customFormat="1" x14ac:dyDescent="0.2">
      <c r="A178" s="4"/>
    </row>
    <row r="179" spans="1:1" s="1" customFormat="1" x14ac:dyDescent="0.2">
      <c r="A179" s="4"/>
    </row>
    <row r="180" spans="1:1" s="1" customFormat="1" x14ac:dyDescent="0.2">
      <c r="A180" s="4"/>
    </row>
    <row r="181" spans="1:1" s="1" customFormat="1" x14ac:dyDescent="0.2">
      <c r="A181" s="4"/>
    </row>
    <row r="182" spans="1:1" s="1" customFormat="1" x14ac:dyDescent="0.2">
      <c r="A182" s="4"/>
    </row>
    <row r="183" spans="1:1" s="1" customFormat="1" x14ac:dyDescent="0.2">
      <c r="A183" s="4"/>
    </row>
    <row r="184" spans="1:1" s="1" customFormat="1" x14ac:dyDescent="0.2">
      <c r="A184" s="4"/>
    </row>
    <row r="185" spans="1:1" s="1" customFormat="1" x14ac:dyDescent="0.2">
      <c r="A185" s="4"/>
    </row>
    <row r="186" spans="1:1" s="1" customFormat="1" x14ac:dyDescent="0.2">
      <c r="A186" s="4"/>
    </row>
    <row r="187" spans="1:1" s="1" customFormat="1" x14ac:dyDescent="0.2">
      <c r="A187" s="4"/>
    </row>
    <row r="188" spans="1:1" s="1" customFormat="1" x14ac:dyDescent="0.2">
      <c r="A188" s="4"/>
    </row>
    <row r="189" spans="1:1" s="1" customFormat="1" x14ac:dyDescent="0.2">
      <c r="A189" s="4"/>
    </row>
    <row r="190" spans="1:1" s="1" customFormat="1" x14ac:dyDescent="0.2">
      <c r="A190" s="4"/>
    </row>
    <row r="191" spans="1:1" s="1" customFormat="1" x14ac:dyDescent="0.2">
      <c r="A191" s="4"/>
    </row>
    <row r="192" spans="1:1" s="1" customFormat="1" x14ac:dyDescent="0.2">
      <c r="A192" s="4"/>
    </row>
    <row r="193" spans="1:1" s="1" customFormat="1" x14ac:dyDescent="0.2">
      <c r="A193" s="4"/>
    </row>
    <row r="194" spans="1:1" s="1" customFormat="1" x14ac:dyDescent="0.2">
      <c r="A194" s="4"/>
    </row>
    <row r="195" spans="1:1" s="1" customFormat="1" x14ac:dyDescent="0.2">
      <c r="A195" s="4"/>
    </row>
    <row r="196" spans="1:1" s="1" customFormat="1" x14ac:dyDescent="0.2">
      <c r="A196" s="4"/>
    </row>
    <row r="197" spans="1:1" s="1" customFormat="1" x14ac:dyDescent="0.2">
      <c r="A197" s="4"/>
    </row>
    <row r="198" spans="1:1" s="1" customFormat="1" x14ac:dyDescent="0.2">
      <c r="A198" s="4"/>
    </row>
    <row r="199" spans="1:1" s="1" customFormat="1" x14ac:dyDescent="0.2">
      <c r="A199" s="4"/>
    </row>
    <row r="200" spans="1:1" s="1" customFormat="1" x14ac:dyDescent="0.2">
      <c r="A200" s="4"/>
    </row>
    <row r="201" spans="1:1" s="1" customFormat="1" x14ac:dyDescent="0.2">
      <c r="A201" s="4"/>
    </row>
    <row r="202" spans="1:1" s="1" customFormat="1" x14ac:dyDescent="0.2">
      <c r="A202" s="4"/>
    </row>
    <row r="203" spans="1:1" s="1" customFormat="1" x14ac:dyDescent="0.2">
      <c r="A203" s="4"/>
    </row>
    <row r="204" spans="1:1" s="1" customFormat="1" x14ac:dyDescent="0.2">
      <c r="A204" s="4"/>
    </row>
    <row r="205" spans="1:1" s="1" customFormat="1" x14ac:dyDescent="0.2">
      <c r="A205" s="4"/>
    </row>
    <row r="206" spans="1:1" s="1" customFormat="1" x14ac:dyDescent="0.2">
      <c r="A206" s="4"/>
    </row>
    <row r="207" spans="1:1" s="1" customFormat="1" x14ac:dyDescent="0.2">
      <c r="A207" s="4"/>
    </row>
    <row r="208" spans="1:1" s="1" customFormat="1" x14ac:dyDescent="0.2">
      <c r="A208" s="4"/>
    </row>
    <row r="209" spans="1:1" s="1" customFormat="1" x14ac:dyDescent="0.2">
      <c r="A209" s="4"/>
    </row>
    <row r="210" spans="1:1" s="1" customFormat="1" x14ac:dyDescent="0.2">
      <c r="A210" s="4"/>
    </row>
    <row r="211" spans="1:1" s="1" customFormat="1" x14ac:dyDescent="0.2">
      <c r="A211" s="4"/>
    </row>
    <row r="212" spans="1:1" s="1" customFormat="1" x14ac:dyDescent="0.2">
      <c r="A212" s="4"/>
    </row>
    <row r="213" spans="1:1" s="1" customFormat="1" x14ac:dyDescent="0.2">
      <c r="A213" s="4"/>
    </row>
    <row r="214" spans="1:1" s="1" customFormat="1" x14ac:dyDescent="0.2">
      <c r="A214" s="4"/>
    </row>
    <row r="215" spans="1:1" s="1" customFormat="1" x14ac:dyDescent="0.2">
      <c r="A215" s="4"/>
    </row>
    <row r="216" spans="1:1" s="1" customFormat="1" x14ac:dyDescent="0.2">
      <c r="A216" s="4"/>
    </row>
    <row r="217" spans="1:1" s="1" customFormat="1" x14ac:dyDescent="0.2">
      <c r="A217" s="4"/>
    </row>
    <row r="218" spans="1:1" s="1" customFormat="1" x14ac:dyDescent="0.2">
      <c r="A218" s="4"/>
    </row>
    <row r="219" spans="1:1" s="1" customFormat="1" x14ac:dyDescent="0.2">
      <c r="A219" s="4"/>
    </row>
    <row r="220" spans="1:1" s="1" customFormat="1" x14ac:dyDescent="0.2">
      <c r="A220" s="4"/>
    </row>
    <row r="221" spans="1:1" s="1" customFormat="1" x14ac:dyDescent="0.2">
      <c r="A221" s="4"/>
    </row>
    <row r="222" spans="1:1" s="1" customFormat="1" x14ac:dyDescent="0.2">
      <c r="A222" s="4"/>
    </row>
    <row r="223" spans="1:1" s="1" customFormat="1" x14ac:dyDescent="0.2">
      <c r="A223" s="4"/>
    </row>
    <row r="224" spans="1:1" s="1" customFormat="1" x14ac:dyDescent="0.2">
      <c r="A224" s="4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2"/>
    <protectedRange sqref="C78:D85" name="Диапазон18_2"/>
  </protectedRanges>
  <mergeCells count="22">
    <mergeCell ref="A57:A58"/>
    <mergeCell ref="B57:B58"/>
    <mergeCell ref="C57:D57"/>
    <mergeCell ref="E57:E58"/>
    <mergeCell ref="A4:A5"/>
    <mergeCell ref="J4:K4"/>
    <mergeCell ref="E4:E5"/>
    <mergeCell ref="F4:F5"/>
    <mergeCell ref="G4:G5"/>
    <mergeCell ref="H4:I4"/>
    <mergeCell ref="C85:D85"/>
    <mergeCell ref="C81:D81"/>
    <mergeCell ref="C82:D82"/>
    <mergeCell ref="C83:D83"/>
    <mergeCell ref="C84:D84"/>
    <mergeCell ref="C79:D79"/>
    <mergeCell ref="C80:D80"/>
    <mergeCell ref="B4:B5"/>
    <mergeCell ref="C4:C5"/>
    <mergeCell ref="D4:D5"/>
    <mergeCell ref="C78:D78"/>
    <mergeCell ref="C77:D77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C3" sqref="C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114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22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21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473</v>
      </c>
      <c r="D6" s="59">
        <v>3688.5000000000009</v>
      </c>
      <c r="E6" s="42">
        <f>IF(ISERROR(D6/C6),,D6/C6)</f>
        <v>7.7980972515856255</v>
      </c>
      <c r="F6" s="42">
        <f>IF(ISERROR(C6/$B$3),0,C6/$B$3)</f>
        <v>21.5</v>
      </c>
      <c r="G6" s="42">
        <f>IF(ISERROR(D6/$B$3),0,D6/$B$3)</f>
        <v>167.65909090909096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225</v>
      </c>
      <c r="D7" s="16">
        <v>1443.5000000000002</v>
      </c>
      <c r="E7" s="42">
        <f>IF(ISERROR(D7/C7),,D7/C7)</f>
        <v>6.4155555555555566</v>
      </c>
      <c r="F7" s="42">
        <f>IF(ISERROR(C7/$B$3),0,C7/$B$3)</f>
        <v>10.227272727272727</v>
      </c>
      <c r="G7" s="42">
        <f>IF(ISERROR(D7/$B$3),0,D7/$B$3)</f>
        <v>65.613636363636374</v>
      </c>
      <c r="H7" s="42">
        <f>IF(ISERROR(C7/$C$6),0,100*C7/$C$6)</f>
        <v>47.568710359408037</v>
      </c>
      <c r="I7" s="42">
        <f>IF(ISERROR(D7/$D$6),0,100*D7/$D$6)</f>
        <v>39.135149789887485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207</v>
      </c>
      <c r="D8" s="13">
        <v>1295.3000000000002</v>
      </c>
      <c r="E8" s="28">
        <f>IF(ISERROR(D8/C8),,D8/C8)</f>
        <v>6.2574879227053151</v>
      </c>
      <c r="F8" s="28">
        <f>IF(ISERROR(C8/$B$3),0,C8/$B$3)</f>
        <v>9.4090909090909083</v>
      </c>
      <c r="G8" s="28">
        <f>IF(ISERROR(D8/$B$3),0,D8/$B$3)</f>
        <v>58.877272727272732</v>
      </c>
      <c r="H8" s="28">
        <f>IF(ISERROR(C8/$C$6),0,100*C8/$C$6)</f>
        <v>43.763213530655392</v>
      </c>
      <c r="I8" s="28">
        <f>IF(ISERROR(D8/$D$6),0,100*D8/$D$6)</f>
        <v>35.117256337264465</v>
      </c>
      <c r="J8" s="28">
        <f>IF(ISERROR(C8/$C$7),0,100*C8/$C$7)</f>
        <v>92</v>
      </c>
      <c r="K8" s="28">
        <f>IF(ISERROR(D8/$D$7),0,100*D8/$D$7)</f>
        <v>89.733287149289922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17</v>
      </c>
      <c r="D9" s="13">
        <v>138.20000000000002</v>
      </c>
      <c r="E9" s="28">
        <f>IF(ISERROR(D9/C9),,D9/C9)</f>
        <v>8.1294117647058837</v>
      </c>
      <c r="F9" s="28">
        <f>IF(ISERROR(C9/$B$3),0,C9/$B$3)</f>
        <v>0.77272727272727271</v>
      </c>
      <c r="G9" s="28">
        <f>IF(ISERROR(D9/$B$3),0,D9/$B$3)</f>
        <v>6.2818181818181822</v>
      </c>
      <c r="H9" s="28">
        <f>IF(ISERROR(C9/$C$6),0,100*C9/$C$6)</f>
        <v>3.5940803382663846</v>
      </c>
      <c r="I9" s="28">
        <f>IF(ISERROR(D9/$D$6),0,100*D9/$D$6)</f>
        <v>3.7467805340924492</v>
      </c>
      <c r="J9" s="28">
        <f>IF(ISERROR(C9/$C$7),0,100*C9/$C$7)</f>
        <v>7.5555555555555554</v>
      </c>
      <c r="K9" s="28">
        <f>IF(ISERROR(D9/$D$7),0,100*D9/$D$7)</f>
        <v>9.5739521995150678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</v>
      </c>
      <c r="D11" s="13">
        <v>10</v>
      </c>
      <c r="E11" s="28">
        <f>IF(ISERROR(D11/C11),,D11/C11)</f>
        <v>10</v>
      </c>
      <c r="F11" s="28">
        <f>IF(ISERROR(C11/$B$3),0,C11/$B$3)</f>
        <v>4.5454545454545456E-2</v>
      </c>
      <c r="G11" s="28">
        <f>IF(ISERROR(D11/$B$3),0,D11/$B$3)</f>
        <v>0.45454545454545453</v>
      </c>
      <c r="H11" s="28">
        <f>IF(ISERROR(C11/$C$6),0,100*C11/$C$6)</f>
        <v>0.21141649048625794</v>
      </c>
      <c r="I11" s="28">
        <f>IF(ISERROR(D11/$D$6),0,100*D11/$D$6)</f>
        <v>0.2711129185305679</v>
      </c>
      <c r="J11" s="28">
        <f>IF(ISERROR(C11/$C$7),0,100*C11/$C$7)</f>
        <v>0.44444444444444442</v>
      </c>
      <c r="K11" s="28">
        <f>IF(ISERROR(D11/$D$7),0,100*D11/$D$7)</f>
        <v>0.69276065119501207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35</v>
      </c>
      <c r="D12" s="13">
        <v>185.5</v>
      </c>
      <c r="E12" s="28">
        <f>IF(ISERROR(D12/C12),,D12/C12)</f>
        <v>5.3</v>
      </c>
      <c r="F12" s="28">
        <f>IF(ISERROR(C12/$B$3),0,C12/$B$3)</f>
        <v>1.5909090909090908</v>
      </c>
      <c r="G12" s="28">
        <f>IF(ISERROR(D12/$B$3),0,D12/$B$3)</f>
        <v>8.4318181818181817</v>
      </c>
      <c r="H12" s="28">
        <f>IF(ISERROR(C12/$C$6),0,100*C12/$C$6)</f>
        <v>7.3995771670190278</v>
      </c>
      <c r="I12" s="28">
        <f>IF(ISERROR(D12/$D$6),0,100*D12/$D$6)</f>
        <v>5.0291446387420349</v>
      </c>
      <c r="J12" s="28">
        <f>IF(ISERROR(C12/$C$7),0,100*C12/$C$7)</f>
        <v>15.555555555555555</v>
      </c>
      <c r="K12" s="28">
        <f>IF(ISERROR(D12/$D$7),0,100*D12/$D$7)</f>
        <v>12.850710079667472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65</v>
      </c>
      <c r="D13" s="16">
        <v>639.99999999999989</v>
      </c>
      <c r="E13" s="42">
        <f>IF(ISERROR(D13/C13),,D13/C13)</f>
        <v>9.8461538461538449</v>
      </c>
      <c r="F13" s="42">
        <f>IF(ISERROR(C13/$B$3),0,C13/$B$3)</f>
        <v>2.9545454545454546</v>
      </c>
      <c r="G13" s="42">
        <f>IF(ISERROR(D13/$B$3),0,D13/$B$3)</f>
        <v>29.090909090909086</v>
      </c>
      <c r="H13" s="42">
        <f>IF(ISERROR(C13/$C$6),0,100*C13/$C$6)</f>
        <v>13.742071881606766</v>
      </c>
      <c r="I13" s="42">
        <f>IF(ISERROR(D13/$D$6),0,100*D13/$D$6)</f>
        <v>17.351226785956342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65</v>
      </c>
      <c r="D14" s="13">
        <v>639.99999999999989</v>
      </c>
      <c r="E14" s="28">
        <f>IF(ISERROR(D14/C14),,D14/C14)</f>
        <v>9.8461538461538449</v>
      </c>
      <c r="F14" s="28">
        <f>IF(ISERROR(C14/$B$3),0,C14/$B$3)</f>
        <v>2.9545454545454546</v>
      </c>
      <c r="G14" s="28">
        <f>IF(ISERROR(D14/$B$3),0,D14/$B$3)</f>
        <v>29.090909090909086</v>
      </c>
      <c r="H14" s="28">
        <f>IF(ISERROR(C14/$C$6),0,100*C14/$C$6)</f>
        <v>13.742071881606766</v>
      </c>
      <c r="I14" s="28">
        <f>IF(ISERROR(D14/$D$6),0,100*D14/$D$6)</f>
        <v>17.351226785956342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181</v>
      </c>
      <c r="D16" s="16">
        <v>1595.1000000000001</v>
      </c>
      <c r="E16" s="42">
        <f>IF(ISERROR(D16/C16),,D16/C16)</f>
        <v>8.8127071823204428</v>
      </c>
      <c r="F16" s="42">
        <f>IF(ISERROR(C16/$B$3),0,C16/$B$3)</f>
        <v>8.2272727272727266</v>
      </c>
      <c r="G16" s="42">
        <f>IF(ISERROR(D16/$B$3),0,D16/$B$3)</f>
        <v>72.504545454545465</v>
      </c>
      <c r="H16" s="42">
        <f>IF(ISERROR(C16/$C$6),0,100*C16/$C$6)</f>
        <v>38.266384778012686</v>
      </c>
      <c r="I16" s="42">
        <f>IF(ISERROR(D16/$D$6),0,100*D16/$D$6)</f>
        <v>43.245221634810889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24</v>
      </c>
      <c r="D17" s="13">
        <v>324.39999999999998</v>
      </c>
      <c r="E17" s="28">
        <f>IF(ISERROR(D17/C17),,D17/C17)</f>
        <v>13.516666666666666</v>
      </c>
      <c r="F17" s="28">
        <f>IF(ISERROR(C17/$B$3),0,C17/$B$3)</f>
        <v>1.0909090909090908</v>
      </c>
      <c r="G17" s="28">
        <f>IF(ISERROR(D17/$B$3),0,D17/$B$3)</f>
        <v>14.745454545454544</v>
      </c>
      <c r="H17" s="28">
        <f>IF(ISERROR(C17/$C$6),0,100*C17/$C$6)</f>
        <v>5.07399577167019</v>
      </c>
      <c r="I17" s="28">
        <f>IF(ISERROR(D17/$D$6),0,100*D17/$D$6)</f>
        <v>8.7949030771316217</v>
      </c>
      <c r="J17" s="28">
        <f>IF(ISERROR(C17/$C$16),0,100*C17/$C$16)</f>
        <v>13.259668508287293</v>
      </c>
      <c r="K17" s="28">
        <f>IF(ISERROR(D17/$D$16),0,100*D17/$D$16)</f>
        <v>20.337282928969966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108</v>
      </c>
      <c r="E18" s="28">
        <f>IF(ISERROR(D18/C18),,D18/C18)</f>
        <v>54</v>
      </c>
      <c r="F18" s="28">
        <f>IF(ISERROR(C18/$B$3),0,C18/$B$3)</f>
        <v>9.0909090909090912E-2</v>
      </c>
      <c r="G18" s="28">
        <f>IF(ISERROR(D18/$B$3),0,D18/$B$3)</f>
        <v>4.9090909090909092</v>
      </c>
      <c r="H18" s="28">
        <f>IF(ISERROR(C18/$C$6),0,100*C18/$C$6)</f>
        <v>0.42283298097251587</v>
      </c>
      <c r="I18" s="28">
        <f>IF(ISERROR(D18/$D$6),0,100*D18/$D$6)</f>
        <v>2.9280195201301336</v>
      </c>
      <c r="J18" s="28">
        <f>IF(ISERROR(C18/$C$16),0,100*C18/$C$16)</f>
        <v>1.1049723756906078</v>
      </c>
      <c r="K18" s="28">
        <f>IF(ISERROR(D18/$D$16),0,100*D18/$D$16)</f>
        <v>6.7707353770923451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138</v>
      </c>
      <c r="D19" s="13">
        <v>1100.3</v>
      </c>
      <c r="E19" s="28">
        <f>IF(ISERROR(D19/C19),,D19/C19)</f>
        <v>7.9731884057971012</v>
      </c>
      <c r="F19" s="28">
        <f>IF(ISERROR(C19/$B$3),0,C19/$B$3)</f>
        <v>6.2727272727272725</v>
      </c>
      <c r="G19" s="28">
        <f>IF(ISERROR(D19/$B$3),0,D19/$B$3)</f>
        <v>50.013636363636358</v>
      </c>
      <c r="H19" s="28">
        <f>IF(ISERROR(C19/$C$6),0,100*C19/$C$6)</f>
        <v>29.175475687103596</v>
      </c>
      <c r="I19" s="28">
        <f>IF(ISERROR(D19/$D$6),0,100*D19/$D$6)</f>
        <v>29.830554425918386</v>
      </c>
      <c r="J19" s="28">
        <f>IF(ISERROR(C19/$C$16),0,100*C19/$C$16)</f>
        <v>76.243093922651937</v>
      </c>
      <c r="K19" s="28">
        <f>IF(ISERROR(D19/$D$16),0,100*D19/$D$16)</f>
        <v>68.980001253839873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85</v>
      </c>
      <c r="D20" s="13">
        <v>565.6</v>
      </c>
      <c r="E20" s="28">
        <f>IF(ISERROR(D20/C20),,D20/C20)</f>
        <v>6.6541176470588237</v>
      </c>
      <c r="F20" s="28">
        <f>IF(ISERROR(C20/$B$3),0,C20/$B$3)</f>
        <v>3.8636363636363638</v>
      </c>
      <c r="G20" s="28">
        <f>IF(ISERROR(D20/$B$3),0,D20/$B$3)</f>
        <v>25.709090909090911</v>
      </c>
      <c r="H20" s="28">
        <f>IF(ISERROR(C20/$C$6),0,100*C20/$C$6)</f>
        <v>17.970401691331922</v>
      </c>
      <c r="I20" s="28">
        <f>IF(ISERROR(D20/$D$6),0,100*D20/$D$6)</f>
        <v>15.334146672088922</v>
      </c>
      <c r="J20" s="28">
        <f>IF(ISERROR(C20/$C$16),0,100*C20/$C$16)</f>
        <v>46.961325966850829</v>
      </c>
      <c r="K20" s="28">
        <f>IF(ISERROR(D20/$D$16),0,100*D20/$D$16)</f>
        <v>35.458591937809537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2</v>
      </c>
      <c r="D21" s="13">
        <v>16</v>
      </c>
      <c r="E21" s="28">
        <f>IF(ISERROR(D21/C21),,D21/C21)</f>
        <v>8</v>
      </c>
      <c r="F21" s="28">
        <f>IF(ISERROR(C21/$B$3),0,C21/$B$3)</f>
        <v>9.0909090909090912E-2</v>
      </c>
      <c r="G21" s="28">
        <f>IF(ISERROR(D21/$B$3),0,D21/$B$3)</f>
        <v>0.72727272727272729</v>
      </c>
      <c r="H21" s="28">
        <f>IF(ISERROR(C21/$C$6),0,100*C21/$C$6)</f>
        <v>0.42283298097251587</v>
      </c>
      <c r="I21" s="28">
        <f>IF(ISERROR(D21/$D$6),0,100*D21/$D$6)</f>
        <v>0.43378066964890866</v>
      </c>
      <c r="J21" s="28">
        <f>IF(ISERROR(C21/$C$16),0,100*C21/$C$16)</f>
        <v>1.1049723756906078</v>
      </c>
      <c r="K21" s="28">
        <f>IF(ISERROR(D21/$D$16),0,100*D21/$D$16)</f>
        <v>1.0030719077173844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15</v>
      </c>
      <c r="D22" s="13">
        <v>46.4</v>
      </c>
      <c r="E22" s="28">
        <f>IF(ISERROR(D22/C22),,D22/C22)</f>
        <v>3.0933333333333333</v>
      </c>
      <c r="F22" s="28">
        <f>IF(ISERROR(C22/$B$3),0,C22/$B$3)</f>
        <v>0.68181818181818177</v>
      </c>
      <c r="G22" s="28">
        <f>IF(ISERROR(D22/$B$3),0,D22/$B$3)</f>
        <v>2.1090909090909089</v>
      </c>
      <c r="H22" s="28">
        <f>IF(ISERROR(C22/$C$6),0,100*C22/$C$6)</f>
        <v>3.1712473572938689</v>
      </c>
      <c r="I22" s="28">
        <f>IF(ISERROR(D22/$D$6),0,100*D22/$D$6)</f>
        <v>1.2579639419818351</v>
      </c>
      <c r="J22" s="28">
        <f>IF(ISERROR(C22/$C$16),0,100*C22/$C$16)</f>
        <v>8.2872928176795586</v>
      </c>
      <c r="K22" s="28">
        <f>IF(ISERROR(D22/$D$16),0,100*D22/$D$16)</f>
        <v>2.9089085323804147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</v>
      </c>
      <c r="D23" s="16">
        <v>9.9</v>
      </c>
      <c r="E23" s="42">
        <f>IF(ISERROR(D23/C23),,D23/C23)</f>
        <v>4.95</v>
      </c>
      <c r="F23" s="42">
        <f>IF(ISERROR(C23/$B$3),0,C23/$B$3)</f>
        <v>9.0909090909090912E-2</v>
      </c>
      <c r="G23" s="42">
        <f>IF(ISERROR(D23/$B$3),0,D23/$B$3)</f>
        <v>0.45</v>
      </c>
      <c r="H23" s="42">
        <f>IF(ISERROR(C23/$C$6),0,100*C23/$C$6)</f>
        <v>0.42283298097251587</v>
      </c>
      <c r="I23" s="42">
        <f>IF(ISERROR(D23/$D$6),0,100*D23/$D$6)</f>
        <v>0.26840178934526221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2</v>
      </c>
      <c r="D24" s="13">
        <v>9.9</v>
      </c>
      <c r="E24" s="28">
        <f>IF(ISERROR(D24/C24),,D24/C24)</f>
        <v>4.95</v>
      </c>
      <c r="F24" s="28">
        <f>IF(ISERROR(C24/$B$3),0,C24/$B$3)</f>
        <v>9.0909090909090912E-2</v>
      </c>
      <c r="G24" s="28">
        <f>IF(ISERROR(D24/$B$3),0,D24/$B$3)</f>
        <v>0.45</v>
      </c>
      <c r="H24" s="28">
        <f>IF(ISERROR(C24/$C$6),0,100*C24/$C$6)</f>
        <v>0.42283298097251587</v>
      </c>
      <c r="I24" s="28">
        <f>IF(ISERROR(D24/$D$6),0,100*D24/$D$6)</f>
        <v>0.26840178934526221</v>
      </c>
      <c r="J24" s="28">
        <f>IF(ISERROR(C24/$C$23),0,100*C24/$C$23)</f>
        <v>100</v>
      </c>
      <c r="K24" s="28">
        <f>IF(ISERROR(D24/$D$23),0,100*D24/$D$23)</f>
        <v>100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0</v>
      </c>
      <c r="D25" s="13">
        <v>0</v>
      </c>
      <c r="E25" s="28">
        <f>IF(ISERROR(D25/C25),,D25/C25)</f>
        <v>0</v>
      </c>
      <c r="F25" s="28">
        <f>IF(ISERROR(C25/$B$3),0,C25/$B$3)</f>
        <v>0</v>
      </c>
      <c r="G25" s="28">
        <f>IF(ISERROR(D25/$B$3),0,D25/$B$3)</f>
        <v>0</v>
      </c>
      <c r="H25" s="28">
        <f>IF(ISERROR(C25/$C$6),0,100*C25/$C$6)</f>
        <v>0</v>
      </c>
      <c r="I25" s="28">
        <f>IF(ISERROR(D25/$D$6),0,100*D25/$D$6)</f>
        <v>0</v>
      </c>
      <c r="J25" s="28">
        <f>IF(ISERROR(C25/$C$23),0,100*C25/$C$23)</f>
        <v>0</v>
      </c>
      <c r="K25" s="28">
        <f>IF(ISERROR(D25/$D$23),0,100*D25/$D$23)</f>
        <v>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</v>
      </c>
      <c r="D26" s="16">
        <v>4.5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225</v>
      </c>
      <c r="D28" s="16">
        <v>1443.5000000000002</v>
      </c>
      <c r="E28" s="42">
        <f>IF(ISERROR(D28/C28),,D28/C28)</f>
        <v>6.4155555555555566</v>
      </c>
      <c r="F28" s="42">
        <f>IF(ISERROR(C28/$B$3),0,C28/$B$3)</f>
        <v>10.227272727272727</v>
      </c>
      <c r="G28" s="42">
        <f>IF(ISERROR(D28/$B$3),0,D28/$B$3)</f>
        <v>65.613636363636374</v>
      </c>
      <c r="H28" s="42">
        <f>IF(ISERROR(C28/$C$6),0,100*C28/$C$6)</f>
        <v>47.568710359408037</v>
      </c>
      <c r="I28" s="42">
        <f>IF(ISERROR(D28/$D$6),0,100*D28/$D$6)</f>
        <v>39.135149789887485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2</v>
      </c>
      <c r="D29" s="13">
        <v>10</v>
      </c>
      <c r="E29" s="28">
        <f>IF(ISERROR(D29/C29),,D29/C29)</f>
        <v>5</v>
      </c>
      <c r="F29" s="28">
        <f>IF(ISERROR(C29/$B$3),0,C29/$B$3)</f>
        <v>9.0909090909090912E-2</v>
      </c>
      <c r="G29" s="28">
        <f>IF(ISERROR(D29/$B$3),0,D29/$B$3)</f>
        <v>0.45454545454545453</v>
      </c>
      <c r="H29" s="28">
        <f>IF(ISERROR(C29/$C$6),0,100*C29/$C$6)</f>
        <v>0.42283298097251587</v>
      </c>
      <c r="I29" s="28">
        <f>IF(ISERROR(D29/$D$6),0,100*D29/$D$6)</f>
        <v>0.2711129185305679</v>
      </c>
      <c r="J29" s="28">
        <f>IF(ISERROR(C29/$C$28),0,100*C29/$C$28)</f>
        <v>0.88888888888888884</v>
      </c>
      <c r="K29" s="28">
        <f>IF(ISERROR(D29/$D$28),0,100*D29/$D$28)</f>
        <v>0.69276065119501207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97</v>
      </c>
      <c r="D32" s="13">
        <v>723.6</v>
      </c>
      <c r="E32" s="28">
        <f>IF(ISERROR(D32/C32),,D32/C32)</f>
        <v>7.4597938144329898</v>
      </c>
      <c r="F32" s="28">
        <f>IF(ISERROR(C32/$B$3),0,C32/$B$3)</f>
        <v>4.4090909090909092</v>
      </c>
      <c r="G32" s="28">
        <f>IF(ISERROR(D32/$B$3),0,D32/$B$3)</f>
        <v>32.890909090909091</v>
      </c>
      <c r="H32" s="28">
        <f>IF(ISERROR(C32/$C$6),0,100*C32/$C$6)</f>
        <v>20.507399577167018</v>
      </c>
      <c r="I32" s="28">
        <f>IF(ISERROR(D32/$D$6),0,100*D32/$D$6)</f>
        <v>19.617730784871895</v>
      </c>
      <c r="J32" s="28">
        <f>IF(ISERROR(C32/$C$28),0,100*C32/$C$28)</f>
        <v>43.111111111111114</v>
      </c>
      <c r="K32" s="28">
        <f>IF(ISERROR(D32/$D$28),0,100*D32/$D$28)</f>
        <v>50.128160720471072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88</v>
      </c>
      <c r="D33" s="13">
        <v>531.5</v>
      </c>
      <c r="E33" s="28">
        <f>IF(ISERROR(D33/C33),,D33/C33)</f>
        <v>6.0397727272727275</v>
      </c>
      <c r="F33" s="28">
        <f>IF(ISERROR(C33/$B$3),0,C33/$B$3)</f>
        <v>4</v>
      </c>
      <c r="G33" s="28">
        <f>IF(ISERROR(D33/$B$3),0,D33/$B$3)</f>
        <v>24.15909090909091</v>
      </c>
      <c r="H33" s="28">
        <f>IF(ISERROR(C33/$C$6),0,100*C33/$C$6)</f>
        <v>18.604651162790699</v>
      </c>
      <c r="I33" s="28">
        <f>IF(ISERROR(D33/$D$6),0,100*D33/$D$6)</f>
        <v>14.409651619899684</v>
      </c>
      <c r="J33" s="28">
        <f>IF(ISERROR(C33/$C$28),0,100*C33/$C$28)</f>
        <v>39.111111111111114</v>
      </c>
      <c r="K33" s="28">
        <f>IF(ISERROR(D33/$D$28),0,100*D33/$D$28)</f>
        <v>36.82022861101489</v>
      </c>
    </row>
    <row r="34" spans="1:15" x14ac:dyDescent="0.2">
      <c r="A34" s="6" t="s">
        <v>61</v>
      </c>
      <c r="B34" s="48">
        <v>223</v>
      </c>
      <c r="C34" s="38">
        <v>20</v>
      </c>
      <c r="D34" s="13">
        <v>91.5</v>
      </c>
      <c r="E34" s="28">
        <f>IF(ISERROR(D34/C34),,D34/C34)</f>
        <v>4.5750000000000002</v>
      </c>
      <c r="F34" s="28">
        <f>IF(ISERROR(C34/$B$3),0,C34/$B$3)</f>
        <v>0.90909090909090906</v>
      </c>
      <c r="G34" s="28">
        <f>IF(ISERROR(D34/$B$3),0,D34/$B$3)</f>
        <v>4.1590909090909092</v>
      </c>
      <c r="H34" s="28">
        <f>IF(ISERROR(C34/$C$6),0,100*C34/$C$6)</f>
        <v>4.2283298097251585</v>
      </c>
      <c r="I34" s="28">
        <f>IF(ISERROR(D34/$D$6),0,100*D34/$D$6)</f>
        <v>2.4806832045546963</v>
      </c>
      <c r="J34" s="28">
        <f>IF(ISERROR(C34/$C$28),0,100*C34/$C$28)</f>
        <v>8.8888888888888893</v>
      </c>
      <c r="K34" s="28">
        <f>IF(ISERROR(D34/$D$28),0,100*D34/$D$28)</f>
        <v>6.3387599584343599</v>
      </c>
    </row>
    <row r="35" spans="1:15" x14ac:dyDescent="0.2">
      <c r="A35" s="6" t="s">
        <v>62</v>
      </c>
      <c r="B35" s="48">
        <v>224</v>
      </c>
      <c r="C35" s="38">
        <v>9</v>
      </c>
      <c r="D35" s="13">
        <v>53.6</v>
      </c>
      <c r="E35" s="28">
        <f>IF(ISERROR(D35/C35),,D35/C35)</f>
        <v>5.9555555555555557</v>
      </c>
      <c r="F35" s="28">
        <f>IF(ISERROR(C35/$B$3),0,C35/$B$3)</f>
        <v>0.40909090909090912</v>
      </c>
      <c r="G35" s="28">
        <f>IF(ISERROR(D35/$B$3),0,D35/$B$3)</f>
        <v>2.4363636363636365</v>
      </c>
      <c r="H35" s="28">
        <f>IF(ISERROR(C35/$C$6),0,100*C35/$C$6)</f>
        <v>1.9027484143763214</v>
      </c>
      <c r="I35" s="28">
        <f>IF(ISERROR(D35/$D$6),0,100*D35/$D$6)</f>
        <v>1.453165243323844</v>
      </c>
      <c r="J35" s="28">
        <f>IF(ISERROR(C35/$C$28),0,100*C35/$C$28)</f>
        <v>4</v>
      </c>
      <c r="K35" s="28">
        <f>IF(ISERROR(D35/$D$28),0,100*D35/$D$28)</f>
        <v>3.7131970904052642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2</v>
      </c>
      <c r="D37" s="13">
        <v>10.5</v>
      </c>
      <c r="E37" s="28">
        <f>IF(ISERROR(D37/C37),,D37/C37)</f>
        <v>5.25</v>
      </c>
      <c r="F37" s="28">
        <f>IF(ISERROR(C37/$B$3),0,C37/$B$3)</f>
        <v>9.0909090909090912E-2</v>
      </c>
      <c r="G37" s="28">
        <f>IF(ISERROR(D37/$B$3),0,D37/$B$3)</f>
        <v>0.47727272727272729</v>
      </c>
      <c r="H37" s="28">
        <f>IF(ISERROR(C37/$C$6),0,100*C37/$C$6)</f>
        <v>0.42283298097251587</v>
      </c>
      <c r="I37" s="28">
        <f>IF(ISERROR(D37/$D$6),0,100*D37/$D$6)</f>
        <v>0.28466856445709632</v>
      </c>
      <c r="J37" s="28">
        <f>IF(ISERROR(C37/$C$28),0,100*C37/$C$28)</f>
        <v>0.88888888888888884</v>
      </c>
      <c r="K37" s="28">
        <f>IF(ISERROR(D37/$D$28),0,100*D37/$D$28)</f>
        <v>0.72739868375476258</v>
      </c>
    </row>
    <row r="38" spans="1:15" x14ac:dyDescent="0.2">
      <c r="A38" s="49" t="s">
        <v>65</v>
      </c>
      <c r="B38" s="48">
        <v>250</v>
      </c>
      <c r="C38" s="38">
        <v>7</v>
      </c>
      <c r="D38" s="13">
        <v>22.8</v>
      </c>
      <c r="E38" s="28">
        <f>IF(ISERROR(D38/C38),,D38/C38)</f>
        <v>3.2571428571428571</v>
      </c>
      <c r="F38" s="28">
        <f>IF(ISERROR(C38/$B$3),0,C38/$B$3)</f>
        <v>0.31818181818181818</v>
      </c>
      <c r="G38" s="28">
        <f>IF(ISERROR(D38/$B$3),0,D38/$B$3)</f>
        <v>1.0363636363636364</v>
      </c>
      <c r="H38" s="28">
        <f>IF(ISERROR(C38/$C$6),0,100*C38/$C$6)</f>
        <v>1.4799154334038056</v>
      </c>
      <c r="I38" s="28">
        <f>IF(ISERROR(D38/$D$6),0,100*D38/$D$6)</f>
        <v>0.6181374542496948</v>
      </c>
      <c r="J38" s="28">
        <f>IF(ISERROR(C38/$C$28),0,100*C38/$C$28)</f>
        <v>3.1111111111111112</v>
      </c>
      <c r="K38" s="28">
        <f>IF(ISERROR(D38/$D$28),0,100*D38/$D$28)</f>
        <v>1.5794942847246274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225</v>
      </c>
      <c r="D40" s="16">
        <v>1443.5</v>
      </c>
      <c r="E40" s="42">
        <f>IF(ISERROR(D40/C40),,D40/C40)</f>
        <v>6.4155555555555557</v>
      </c>
      <c r="F40" s="42">
        <f>IF(ISERROR(C40/$B$3),0,C40/$B$3)</f>
        <v>10.227272727272727</v>
      </c>
      <c r="G40" s="42">
        <f>IF(ISERROR(D40/$B$3),0,D40/$B$3)</f>
        <v>65.61363636363636</v>
      </c>
      <c r="H40" s="42">
        <f>IF(ISERROR(C40/$C$6),0,100*C40/$C$6)</f>
        <v>47.568710359408037</v>
      </c>
      <c r="I40" s="42">
        <f>IF(ISERROR(D40/$D$6),0,100*D40/$D$6)</f>
        <v>39.135149789887478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24</v>
      </c>
      <c r="D41" s="13">
        <v>157.19999999999999</v>
      </c>
      <c r="E41" s="28">
        <f>IF(ISERROR(D41/C41),,D41/C41)</f>
        <v>6.55</v>
      </c>
      <c r="F41" s="28">
        <f>IF(ISERROR(C41/$B$3),0,C41/$B$3)</f>
        <v>1.0909090909090908</v>
      </c>
      <c r="G41" s="28">
        <f>IF(ISERROR(D41/$B$3),0,D41/$B$3)</f>
        <v>7.1454545454545446</v>
      </c>
      <c r="H41" s="28">
        <f>IF(ISERROR(C41/$C$6),0,100*C41/$C$6)</f>
        <v>5.07399577167019</v>
      </c>
      <c r="I41" s="28">
        <f>IF(ISERROR(D41/$D$6),0,100*D41/$D$6)</f>
        <v>4.261895079300527</v>
      </c>
      <c r="J41" s="28">
        <f>IF(ISERROR(C41/$C$40),0,100*C41/$C$40)</f>
        <v>10.666666666666666</v>
      </c>
      <c r="K41" s="28">
        <f>IF(ISERROR(D41/$D$40),0,100*D41/$D$40)</f>
        <v>10.89019743678559</v>
      </c>
    </row>
    <row r="42" spans="1:15" x14ac:dyDescent="0.2">
      <c r="A42" s="6" t="s">
        <v>68</v>
      </c>
      <c r="B42" s="5">
        <v>320</v>
      </c>
      <c r="C42" s="38">
        <v>30</v>
      </c>
      <c r="D42" s="13">
        <v>296.89999999999998</v>
      </c>
      <c r="E42" s="28">
        <f>IF(ISERROR(D42/C42),,D42/C42)</f>
        <v>9.8966666666666665</v>
      </c>
      <c r="F42" s="28">
        <f>IF(ISERROR(C42/$B$3),0,C42/$B$3)</f>
        <v>1.3636363636363635</v>
      </c>
      <c r="G42" s="28">
        <f>IF(ISERROR(D42/$B$3),0,D42/$B$3)</f>
        <v>13.495454545454544</v>
      </c>
      <c r="H42" s="28">
        <f>IF(ISERROR(C42/$C$6),0,100*C42/$C$6)</f>
        <v>6.3424947145877377</v>
      </c>
      <c r="I42" s="28">
        <f>IF(ISERROR(D42/$D$6),0,100*D42/$D$6)</f>
        <v>8.0493425511725611</v>
      </c>
      <c r="J42" s="28">
        <f>IF(ISERROR(C42/$C$40),0,100*C42/$C$40)</f>
        <v>13.333333333333334</v>
      </c>
      <c r="K42" s="28">
        <f>IF(ISERROR(D42/$D$40),0,100*D42/$D$40)</f>
        <v>20.568063733979908</v>
      </c>
    </row>
    <row r="43" spans="1:15" x14ac:dyDescent="0.2">
      <c r="A43" s="6" t="s">
        <v>69</v>
      </c>
      <c r="B43" s="5">
        <v>330</v>
      </c>
      <c r="C43" s="38">
        <v>2</v>
      </c>
      <c r="D43" s="13">
        <v>18</v>
      </c>
      <c r="E43" s="28">
        <f>IF(ISERROR(D43/C43),,D43/C43)</f>
        <v>9</v>
      </c>
      <c r="F43" s="28">
        <f>IF(ISERROR(C43/$B$3),0,C43/$B$3)</f>
        <v>9.0909090909090912E-2</v>
      </c>
      <c r="G43" s="28">
        <f>IF(ISERROR(D43/$B$3),0,D43/$B$3)</f>
        <v>0.81818181818181823</v>
      </c>
      <c r="H43" s="28">
        <f>IF(ISERROR(C43/$C$6),0,100*C43/$C$6)</f>
        <v>0.42283298097251587</v>
      </c>
      <c r="I43" s="28">
        <f>IF(ISERROR(D43/$D$6),0,100*D43/$D$6)</f>
        <v>0.48800325335502226</v>
      </c>
      <c r="J43" s="28">
        <f>IF(ISERROR(C43/$C$40),0,100*C43/$C$40)</f>
        <v>0.88888888888888884</v>
      </c>
      <c r="K43" s="28">
        <f>IF(ISERROR(D43/$D$40),0,100*D43/$D$40)</f>
        <v>1.2469691721510219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12</v>
      </c>
      <c r="D44" s="13">
        <v>55.3</v>
      </c>
      <c r="E44" s="28">
        <f>IF(ISERROR(D44/C44),,D44/C44)</f>
        <v>4.6083333333333334</v>
      </c>
      <c r="F44" s="28">
        <f>IF(ISERROR(C44/$B$3),0,C44/$B$3)</f>
        <v>0.54545454545454541</v>
      </c>
      <c r="G44" s="28">
        <f>IF(ISERROR(D44/$B$3),0,D44/$B$3)</f>
        <v>2.5136363636363637</v>
      </c>
      <c r="H44" s="28">
        <f>IF(ISERROR(C44/$C$6),0,100*C44/$C$6)</f>
        <v>2.536997885835095</v>
      </c>
      <c r="I44" s="28">
        <f>IF(ISERROR(D44/$D$6),0,100*D44/$D$6)</f>
        <v>1.4992544394740406</v>
      </c>
      <c r="J44" s="28">
        <f>IF(ISERROR(C44/$C$40),0,100*C44/$C$40)</f>
        <v>5.333333333333333</v>
      </c>
      <c r="K44" s="28">
        <f>IF(ISERROR(D44/$D$40),0,100*D44/$D$40)</f>
        <v>3.8309664011084172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33</v>
      </c>
      <c r="D45" s="13">
        <v>171.1</v>
      </c>
      <c r="E45" s="28">
        <f>IF(ISERROR(D45/C45),,D45/C45)</f>
        <v>5.1848484848484846</v>
      </c>
      <c r="F45" s="28">
        <f>IF(ISERROR(C45/$B$3),0,C45/$B$3)</f>
        <v>1.5</v>
      </c>
      <c r="G45" s="28">
        <f>IF(ISERROR(D45/$B$3),0,D45/$B$3)</f>
        <v>7.7772727272727273</v>
      </c>
      <c r="H45" s="28">
        <f>IF(ISERROR(C45/$C$6),0,100*C45/$C$6)</f>
        <v>6.9767441860465116</v>
      </c>
      <c r="I45" s="28">
        <f>IF(ISERROR(D45/$D$6),0,100*D45/$D$6)</f>
        <v>4.6387420360580167</v>
      </c>
      <c r="J45" s="28">
        <f>IF(ISERROR(C45/$C$40),0,100*C45/$C$40)</f>
        <v>14.666666666666666</v>
      </c>
      <c r="K45" s="28">
        <f>IF(ISERROR(D45/$D$40),0,100*D45/$D$40)</f>
        <v>11.853134741946658</v>
      </c>
    </row>
    <row r="46" spans="1:15" x14ac:dyDescent="0.2">
      <c r="A46" s="6" t="s">
        <v>72</v>
      </c>
      <c r="B46" s="5">
        <v>360</v>
      </c>
      <c r="C46" s="38">
        <v>14</v>
      </c>
      <c r="D46" s="13">
        <v>71.7</v>
      </c>
      <c r="E46" s="28">
        <f>IF(ISERROR(D46/C46),,D46/C46)</f>
        <v>5.1214285714285719</v>
      </c>
      <c r="F46" s="28">
        <f>IF(ISERROR(C46/$B$3),0,C46/$B$3)</f>
        <v>0.63636363636363635</v>
      </c>
      <c r="G46" s="28">
        <f>IF(ISERROR(D46/$B$3),0,D46/$B$3)</f>
        <v>3.2590909090909093</v>
      </c>
      <c r="H46" s="28">
        <f>IF(ISERROR(C46/$C$6),0,100*C46/$C$6)</f>
        <v>2.9598308668076112</v>
      </c>
      <c r="I46" s="28">
        <f>IF(ISERROR(D46/$D$6),0,100*D46/$D$6)</f>
        <v>1.943879625864172</v>
      </c>
      <c r="J46" s="28">
        <f>IF(ISERROR(C46/$C$40),0,100*C46/$C$40)</f>
        <v>6.2222222222222223</v>
      </c>
      <c r="K46" s="28">
        <f>IF(ISERROR(D46/$D$40),0,100*D46/$D$40)</f>
        <v>4.9670938690682371</v>
      </c>
    </row>
    <row r="47" spans="1:15" x14ac:dyDescent="0.2">
      <c r="A47" s="6" t="s">
        <v>73</v>
      </c>
      <c r="B47" s="5">
        <v>370</v>
      </c>
      <c r="C47" s="38">
        <v>23</v>
      </c>
      <c r="D47" s="13">
        <v>97.1</v>
      </c>
      <c r="E47" s="28">
        <f>IF(ISERROR(D47/C47),,D47/C47)</f>
        <v>4.2217391304347824</v>
      </c>
      <c r="F47" s="28">
        <f>IF(ISERROR(C47/$B$3),0,C47/$B$3)</f>
        <v>1.0454545454545454</v>
      </c>
      <c r="G47" s="28">
        <f>IF(ISERROR(D47/$B$3),0,D47/$B$3)</f>
        <v>4.4136363636363631</v>
      </c>
      <c r="H47" s="28">
        <f>IF(ISERROR(C47/$C$6),0,100*C47/$C$6)</f>
        <v>4.8625792811839323</v>
      </c>
      <c r="I47" s="28">
        <f>IF(ISERROR(D47/$D$6),0,100*D47/$D$6)</f>
        <v>2.6325064389318142</v>
      </c>
      <c r="J47" s="28">
        <f>IF(ISERROR(C47/$C$40),0,100*C47/$C$40)</f>
        <v>10.222222222222221</v>
      </c>
      <c r="K47" s="28">
        <f>IF(ISERROR(D47/$D$40),0,100*D47/$D$40)</f>
        <v>6.7267059231035677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16</v>
      </c>
      <c r="D48" s="13">
        <v>66.599999999999994</v>
      </c>
      <c r="E48" s="28">
        <f>IF(ISERROR(D48/C48),,D48/C48)</f>
        <v>4.1624999999999996</v>
      </c>
      <c r="F48" s="28">
        <f>IF(ISERROR(C48/$B$3),0,C48/$B$3)</f>
        <v>0.72727272727272729</v>
      </c>
      <c r="G48" s="28">
        <f>IF(ISERROR(D48/$B$3),0,D48/$B$3)</f>
        <v>3.0272727272727269</v>
      </c>
      <c r="H48" s="28">
        <f>IF(ISERROR(C48/$C$6),0,100*C48/$C$6)</f>
        <v>3.382663847780127</v>
      </c>
      <c r="I48" s="28">
        <f>IF(ISERROR(D48/$D$6),0,100*D48/$D$6)</f>
        <v>1.805612037413582</v>
      </c>
      <c r="J48" s="28">
        <f>IF(ISERROR(C48/$C$40),0,100*C48/$C$40)</f>
        <v>7.1111111111111107</v>
      </c>
      <c r="K48" s="28">
        <f>IF(ISERROR(D48/$D$40),0,100*D48/$D$40)</f>
        <v>4.6137859369587799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87</v>
      </c>
      <c r="D51" s="13">
        <v>576.20000000000005</v>
      </c>
      <c r="E51" s="28">
        <f>IF(ISERROR(D51/C51),,D51/C51)</f>
        <v>6.6229885057471272</v>
      </c>
      <c r="F51" s="28">
        <f>IF(ISERROR(C51/$B$3),0,C51/$B$3)</f>
        <v>3.9545454545454546</v>
      </c>
      <c r="G51" s="28">
        <f>IF(ISERROR(D51/$B$3),0,D51/$B$3)</f>
        <v>26.190909090909091</v>
      </c>
      <c r="H51" s="28">
        <f>IF(ISERROR(C51/$C$6),0,100*C51/$C$6)</f>
        <v>18.393234672304441</v>
      </c>
      <c r="I51" s="28">
        <f>IF(ISERROR(D51/$D$6),0,100*D51/$D$6)</f>
        <v>15.621526365731325</v>
      </c>
      <c r="J51" s="28">
        <f>IF(ISERROR(C51/$C$40),0,100*C51/$C$40)</f>
        <v>38.666666666666664</v>
      </c>
      <c r="K51" s="28">
        <f>IF(ISERROR(D51/$D$40),0,100*D51/$D$40)</f>
        <v>39.916868721856602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530.1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57</v>
      </c>
      <c r="D59" s="20">
        <v>60</v>
      </c>
      <c r="E59" s="16">
        <f>(C59+D59)/2</f>
        <v>58.5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53</v>
      </c>
      <c r="D60" s="17">
        <v>55</v>
      </c>
      <c r="E60" s="16">
        <f>(C60+D60)/2</f>
        <v>54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29</v>
      </c>
      <c r="D62" s="14">
        <v>31</v>
      </c>
      <c r="E62" s="13">
        <f>(C62+D62)/2</f>
        <v>30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0</v>
      </c>
      <c r="D65" s="14">
        <v>0</v>
      </c>
      <c r="E65" s="13">
        <f>(C65+D65)/2</f>
        <v>0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12</v>
      </c>
      <c r="D66" s="14">
        <v>7</v>
      </c>
      <c r="E66" s="13">
        <f>(C66+D66)/2</f>
        <v>9.5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0</v>
      </c>
      <c r="D67" s="14">
        <v>0</v>
      </c>
      <c r="E67" s="13">
        <f>(C67+D67)/2</f>
        <v>0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4</v>
      </c>
      <c r="D68" s="17">
        <v>5</v>
      </c>
      <c r="E68" s="16">
        <f>(C68+D68)/2</f>
        <v>4.5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4</v>
      </c>
      <c r="D70" s="14">
        <v>4</v>
      </c>
      <c r="E70" s="13">
        <f>(C70+D70)/2</f>
        <v>4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0</v>
      </c>
      <c r="D74" s="14">
        <v>0</v>
      </c>
      <c r="E74" s="13">
        <f>(C74+D74)/2</f>
        <v>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24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8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3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4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1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E3" sqref="E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115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13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21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482</v>
      </c>
      <c r="D6" s="59">
        <v>2380.7000000000003</v>
      </c>
      <c r="E6" s="42">
        <f>IF(ISERROR(D6/C6),,D6/C6)</f>
        <v>4.9392116182572616</v>
      </c>
      <c r="F6" s="42">
        <f>IF(ISERROR(C6/$B$3),0,C6/$B$3)</f>
        <v>37.07692307692308</v>
      </c>
      <c r="G6" s="42">
        <f>IF(ISERROR(D6/$B$3),0,D6/$B$3)</f>
        <v>183.13076923076926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151</v>
      </c>
      <c r="D7" s="16">
        <v>1027</v>
      </c>
      <c r="E7" s="42">
        <f>IF(ISERROR(D7/C7),,D7/C7)</f>
        <v>6.8013245033112586</v>
      </c>
      <c r="F7" s="42">
        <f>IF(ISERROR(C7/$B$3),0,C7/$B$3)</f>
        <v>11.615384615384615</v>
      </c>
      <c r="G7" s="42">
        <f>IF(ISERROR(D7/$B$3),0,D7/$B$3)</f>
        <v>79</v>
      </c>
      <c r="H7" s="42">
        <f>IF(ISERROR(C7/$C$6),0,100*C7/$C$6)</f>
        <v>31.327800829875518</v>
      </c>
      <c r="I7" s="42">
        <f>IF(ISERROR(D7/$D$6),0,100*D7/$D$6)</f>
        <v>43.138572688704997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126</v>
      </c>
      <c r="D8" s="13">
        <v>640.6</v>
      </c>
      <c r="E8" s="28">
        <f>IF(ISERROR(D8/C8),,D8/C8)</f>
        <v>5.0841269841269847</v>
      </c>
      <c r="F8" s="28">
        <f>IF(ISERROR(C8/$B$3),0,C8/$B$3)</f>
        <v>9.6923076923076916</v>
      </c>
      <c r="G8" s="28">
        <f>IF(ISERROR(D8/$B$3),0,D8/$B$3)</f>
        <v>49.276923076923076</v>
      </c>
      <c r="H8" s="28">
        <f>IF(ISERROR(C8/$C$6),0,100*C8/$C$6)</f>
        <v>26.141078838174273</v>
      </c>
      <c r="I8" s="28">
        <f>IF(ISERROR(D8/$D$6),0,100*D8/$D$6)</f>
        <v>26.908052253538873</v>
      </c>
      <c r="J8" s="28">
        <f>IF(ISERROR(C8/$C$7),0,100*C8/$C$7)</f>
        <v>83.443708609271525</v>
      </c>
      <c r="K8" s="28">
        <f>IF(ISERROR(D8/$D$7),0,100*D8/$D$7)</f>
        <v>62.375851996105162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19</v>
      </c>
      <c r="D9" s="13">
        <v>369.8</v>
      </c>
      <c r="E9" s="28">
        <f>IF(ISERROR(D9/C9),,D9/C9)</f>
        <v>19.463157894736842</v>
      </c>
      <c r="F9" s="28">
        <f>IF(ISERROR(C9/$B$3),0,C9/$B$3)</f>
        <v>1.4615384615384615</v>
      </c>
      <c r="G9" s="28">
        <f>IF(ISERROR(D9/$B$3),0,D9/$B$3)</f>
        <v>28.446153846153848</v>
      </c>
      <c r="H9" s="28">
        <f>IF(ISERROR(C9/$C$6),0,100*C9/$C$6)</f>
        <v>3.9419087136929463</v>
      </c>
      <c r="I9" s="28">
        <f>IF(ISERROR(D9/$D$6),0,100*D9/$D$6)</f>
        <v>15.533246524131556</v>
      </c>
      <c r="J9" s="28">
        <f>IF(ISERROR(C9/$C$7),0,100*C9/$C$7)</f>
        <v>12.582781456953642</v>
      </c>
      <c r="K9" s="28">
        <f>IF(ISERROR(D9/$D$7),0,100*D9/$D$7)</f>
        <v>36.007789678675756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6</v>
      </c>
      <c r="D11" s="13">
        <v>16.600000000000001</v>
      </c>
      <c r="E11" s="28">
        <f>IF(ISERROR(D11/C11),,D11/C11)</f>
        <v>2.7666666666666671</v>
      </c>
      <c r="F11" s="28">
        <f>IF(ISERROR(C11/$B$3),0,C11/$B$3)</f>
        <v>0.46153846153846156</v>
      </c>
      <c r="G11" s="28">
        <f>IF(ISERROR(D11/$B$3),0,D11/$B$3)</f>
        <v>1.276923076923077</v>
      </c>
      <c r="H11" s="28">
        <f>IF(ISERROR(C11/$C$6),0,100*C11/$C$6)</f>
        <v>1.2448132780082988</v>
      </c>
      <c r="I11" s="28">
        <f>IF(ISERROR(D11/$D$6),0,100*D11/$D$6)</f>
        <v>0.6972739110345697</v>
      </c>
      <c r="J11" s="28">
        <f>IF(ISERROR(C11/$C$7),0,100*C11/$C$7)</f>
        <v>3.9735099337748343</v>
      </c>
      <c r="K11" s="28">
        <f>IF(ISERROR(D11/$D$7),0,100*D11/$D$7)</f>
        <v>1.616358325219085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16</v>
      </c>
      <c r="D13" s="16">
        <v>162.30000000000001</v>
      </c>
      <c r="E13" s="42">
        <f>IF(ISERROR(D13/C13),,D13/C13)</f>
        <v>10.143750000000001</v>
      </c>
      <c r="F13" s="42">
        <f>IF(ISERROR(C13/$B$3),0,C13/$B$3)</f>
        <v>1.2307692307692308</v>
      </c>
      <c r="G13" s="42">
        <f>IF(ISERROR(D13/$B$3),0,D13/$B$3)</f>
        <v>12.484615384615385</v>
      </c>
      <c r="H13" s="42">
        <f>IF(ISERROR(C13/$C$6),0,100*C13/$C$6)</f>
        <v>3.3195020746887969</v>
      </c>
      <c r="I13" s="42">
        <f>IF(ISERROR(D13/$D$6),0,100*D13/$D$6)</f>
        <v>6.817322636199437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16</v>
      </c>
      <c r="D14" s="13">
        <v>162.30000000000001</v>
      </c>
      <c r="E14" s="28">
        <f>IF(ISERROR(D14/C14),,D14/C14)</f>
        <v>10.143750000000001</v>
      </c>
      <c r="F14" s="28">
        <f>IF(ISERROR(C14/$B$3),0,C14/$B$3)</f>
        <v>1.2307692307692308</v>
      </c>
      <c r="G14" s="28">
        <f>IF(ISERROR(D14/$B$3),0,D14/$B$3)</f>
        <v>12.484615384615385</v>
      </c>
      <c r="H14" s="28">
        <f>IF(ISERROR(C14/$C$6),0,100*C14/$C$6)</f>
        <v>3.3195020746887969</v>
      </c>
      <c r="I14" s="28">
        <f>IF(ISERROR(D14/$D$6),0,100*D14/$D$6)</f>
        <v>6.817322636199437</v>
      </c>
      <c r="J14" s="28">
        <f>IF(ISERROR(C14/$C$13),0,100*C14/$C$13)</f>
        <v>100</v>
      </c>
      <c r="K14" s="28">
        <f>IF(ISERROR(D14/$D$13),0,100*D14/$D$13)</f>
        <v>100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0</v>
      </c>
      <c r="D15" s="13">
        <v>0</v>
      </c>
      <c r="E15" s="28">
        <f>IF(ISERROR(D15/C15),,D15/C15)</f>
        <v>0</v>
      </c>
      <c r="F15" s="28">
        <f>IF(ISERROR(C15/$B$3),0,C15/$B$3)</f>
        <v>0</v>
      </c>
      <c r="G15" s="28">
        <f>IF(ISERROR(D15/$B$3),0,D15/$B$3)</f>
        <v>0</v>
      </c>
      <c r="H15" s="28">
        <f>IF(ISERROR(C15/$C$6),0,100*C15/$C$6)</f>
        <v>0</v>
      </c>
      <c r="I15" s="28">
        <f>IF(ISERROR(D15/$D$6),0,100*D15/$D$6)</f>
        <v>0</v>
      </c>
      <c r="J15" s="28">
        <f>IF(ISERROR(C15/$C$13),0,100*C15/$C$13)</f>
        <v>0</v>
      </c>
      <c r="K15" s="28">
        <f>IF(ISERROR(D15/$D$7),0,100*D15/$D$7)</f>
        <v>0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313</v>
      </c>
      <c r="D16" s="16">
        <v>1188.0999999999999</v>
      </c>
      <c r="E16" s="42">
        <f>IF(ISERROR(D16/C16),,D16/C16)</f>
        <v>3.795846645367412</v>
      </c>
      <c r="F16" s="42">
        <f>IF(ISERROR(C16/$B$3),0,C16/$B$3)</f>
        <v>24.076923076923077</v>
      </c>
      <c r="G16" s="42">
        <f>IF(ISERROR(D16/$B$3),0,D16/$B$3)</f>
        <v>91.392307692307682</v>
      </c>
      <c r="H16" s="42">
        <f>IF(ISERROR(C16/$C$6),0,100*C16/$C$6)</f>
        <v>64.937759336099589</v>
      </c>
      <c r="I16" s="42">
        <f>IF(ISERROR(D16/$D$6),0,100*D16/$D$6)</f>
        <v>49.905489981938075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43</v>
      </c>
      <c r="D17" s="13">
        <v>500.9</v>
      </c>
      <c r="E17" s="28">
        <f>IF(ISERROR(D17/C17),,D17/C17)</f>
        <v>11.648837209302325</v>
      </c>
      <c r="F17" s="28">
        <f>IF(ISERROR(C17/$B$3),0,C17/$B$3)</f>
        <v>3.3076923076923075</v>
      </c>
      <c r="G17" s="28">
        <f>IF(ISERROR(D17/$B$3),0,D17/$B$3)</f>
        <v>38.530769230769231</v>
      </c>
      <c r="H17" s="28">
        <f>IF(ISERROR(C17/$C$6),0,100*C17/$C$6)</f>
        <v>8.9211618257261414</v>
      </c>
      <c r="I17" s="28">
        <f>IF(ISERROR(D17/$D$6),0,100*D17/$D$6)</f>
        <v>21.040030243205777</v>
      </c>
      <c r="J17" s="28">
        <f>IF(ISERROR(C17/$C$16),0,100*C17/$C$16)</f>
        <v>13.738019169329073</v>
      </c>
      <c r="K17" s="28">
        <f>IF(ISERROR(D17/$D$16),0,100*D17/$D$16)</f>
        <v>42.159750862721999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2</v>
      </c>
      <c r="D18" s="13">
        <v>12</v>
      </c>
      <c r="E18" s="28">
        <f>IF(ISERROR(D18/C18),,D18/C18)</f>
        <v>6</v>
      </c>
      <c r="F18" s="28">
        <f>IF(ISERROR(C18/$B$3),0,C18/$B$3)</f>
        <v>0.15384615384615385</v>
      </c>
      <c r="G18" s="28">
        <f>IF(ISERROR(D18/$B$3),0,D18/$B$3)</f>
        <v>0.92307692307692313</v>
      </c>
      <c r="H18" s="28">
        <f>IF(ISERROR(C18/$C$6),0,100*C18/$C$6)</f>
        <v>0.41493775933609961</v>
      </c>
      <c r="I18" s="28">
        <f>IF(ISERROR(D18/$D$6),0,100*D18/$D$6)</f>
        <v>0.50405342966354427</v>
      </c>
      <c r="J18" s="28">
        <f>IF(ISERROR(C18/$C$16),0,100*C18/$C$16)</f>
        <v>0.63897763578274758</v>
      </c>
      <c r="K18" s="28">
        <f>IF(ISERROR(D18/$D$16),0,100*D18/$D$16)</f>
        <v>1.0100159919198721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260</v>
      </c>
      <c r="D19" s="13">
        <v>650.69999999999993</v>
      </c>
      <c r="E19" s="28">
        <f>IF(ISERROR(D19/C19),,D19/C19)</f>
        <v>2.5026923076923073</v>
      </c>
      <c r="F19" s="28">
        <f>IF(ISERROR(C19/$B$3),0,C19/$B$3)</f>
        <v>20</v>
      </c>
      <c r="G19" s="28">
        <f>IF(ISERROR(D19/$B$3),0,D19/$B$3)</f>
        <v>50.053846153846152</v>
      </c>
      <c r="H19" s="28">
        <f>IF(ISERROR(C19/$C$6),0,100*C19/$C$6)</f>
        <v>53.941908713692946</v>
      </c>
      <c r="I19" s="28">
        <f>IF(ISERROR(D19/$D$6),0,100*D19/$D$6)</f>
        <v>27.332297223505684</v>
      </c>
      <c r="J19" s="28">
        <f>IF(ISERROR(C19/$C$16),0,100*C19/$C$16)</f>
        <v>83.067092651757193</v>
      </c>
      <c r="K19" s="28">
        <f>IF(ISERROR(D19/$D$16),0,100*D19/$D$16)</f>
        <v>54.768117161855059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140</v>
      </c>
      <c r="D20" s="13">
        <v>320.2</v>
      </c>
      <c r="E20" s="28">
        <f>IF(ISERROR(D20/C20),,D20/C20)</f>
        <v>2.2871428571428569</v>
      </c>
      <c r="F20" s="28">
        <f>IF(ISERROR(C20/$B$3),0,C20/$B$3)</f>
        <v>10.76923076923077</v>
      </c>
      <c r="G20" s="28">
        <f>IF(ISERROR(D20/$B$3),0,D20/$B$3)</f>
        <v>24.630769230769229</v>
      </c>
      <c r="H20" s="28">
        <f>IF(ISERROR(C20/$C$6),0,100*C20/$C$6)</f>
        <v>29.045643153526971</v>
      </c>
      <c r="I20" s="28">
        <f>IF(ISERROR(D20/$D$6),0,100*D20/$D$6)</f>
        <v>13.44982568152224</v>
      </c>
      <c r="J20" s="28">
        <f>IF(ISERROR(C20/$C$16),0,100*C20/$C$16)</f>
        <v>44.728434504792332</v>
      </c>
      <c r="K20" s="28">
        <f>IF(ISERROR(D20/$D$16),0,100*D20/$D$16)</f>
        <v>26.950593384395255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6</v>
      </c>
      <c r="D21" s="13">
        <v>18</v>
      </c>
      <c r="E21" s="28">
        <f>IF(ISERROR(D21/C21),,D21/C21)</f>
        <v>3</v>
      </c>
      <c r="F21" s="28">
        <f>IF(ISERROR(C21/$B$3),0,C21/$B$3)</f>
        <v>0.46153846153846156</v>
      </c>
      <c r="G21" s="28">
        <f>IF(ISERROR(D21/$B$3),0,D21/$B$3)</f>
        <v>1.3846153846153846</v>
      </c>
      <c r="H21" s="28">
        <f>IF(ISERROR(C21/$C$6),0,100*C21/$C$6)</f>
        <v>1.2448132780082988</v>
      </c>
      <c r="I21" s="28">
        <f>IF(ISERROR(D21/$D$6),0,100*D21/$D$6)</f>
        <v>0.75608014449531646</v>
      </c>
      <c r="J21" s="28">
        <f>IF(ISERROR(C21/$C$16),0,100*C21/$C$16)</f>
        <v>1.9169329073482428</v>
      </c>
      <c r="K21" s="28">
        <f>IF(ISERROR(D21/$D$16),0,100*D21/$D$16)</f>
        <v>1.5150239878798082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2</v>
      </c>
      <c r="D22" s="13">
        <v>6.5</v>
      </c>
      <c r="E22" s="28">
        <f>IF(ISERROR(D22/C22),,D22/C22)</f>
        <v>3.25</v>
      </c>
      <c r="F22" s="28">
        <f>IF(ISERROR(C22/$B$3),0,C22/$B$3)</f>
        <v>0.15384615384615385</v>
      </c>
      <c r="G22" s="28">
        <f>IF(ISERROR(D22/$B$3),0,D22/$B$3)</f>
        <v>0.5</v>
      </c>
      <c r="H22" s="28">
        <f>IF(ISERROR(C22/$C$6),0,100*C22/$C$6)</f>
        <v>0.41493775933609961</v>
      </c>
      <c r="I22" s="28">
        <f>IF(ISERROR(D22/$D$6),0,100*D22/$D$6)</f>
        <v>0.27302894106775316</v>
      </c>
      <c r="J22" s="28">
        <f>IF(ISERROR(C22/$C$16),0,100*C22/$C$16)</f>
        <v>0.63897763578274758</v>
      </c>
      <c r="K22" s="28">
        <f>IF(ISERROR(D22/$D$16),0,100*D22/$D$16)</f>
        <v>0.54709199562326405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</v>
      </c>
      <c r="D23" s="16">
        <v>3.3</v>
      </c>
      <c r="E23" s="42">
        <f>IF(ISERROR(D23/C23),,D23/C23)</f>
        <v>1.65</v>
      </c>
      <c r="F23" s="42">
        <f>IF(ISERROR(C23/$B$3),0,C23/$B$3)</f>
        <v>0.15384615384615385</v>
      </c>
      <c r="G23" s="42">
        <f>IF(ISERROR(D23/$B$3),0,D23/$B$3)</f>
        <v>0.25384615384615383</v>
      </c>
      <c r="H23" s="42">
        <f>IF(ISERROR(C23/$C$6),0,100*C23/$C$6)</f>
        <v>0.41493775933609961</v>
      </c>
      <c r="I23" s="42">
        <f>IF(ISERROR(D23/$D$6),0,100*D23/$D$6)</f>
        <v>0.13861469315747468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1</v>
      </c>
      <c r="D24" s="13">
        <v>3</v>
      </c>
      <c r="E24" s="28">
        <f>IF(ISERROR(D24/C24),,D24/C24)</f>
        <v>3</v>
      </c>
      <c r="F24" s="28">
        <f>IF(ISERROR(C24/$B$3),0,C24/$B$3)</f>
        <v>7.6923076923076927E-2</v>
      </c>
      <c r="G24" s="28">
        <f>IF(ISERROR(D24/$B$3),0,D24/$B$3)</f>
        <v>0.23076923076923078</v>
      </c>
      <c r="H24" s="28">
        <f>IF(ISERROR(C24/$C$6),0,100*C24/$C$6)</f>
        <v>0.2074688796680498</v>
      </c>
      <c r="I24" s="28">
        <f>IF(ISERROR(D24/$D$6),0,100*D24/$D$6)</f>
        <v>0.12601335741588607</v>
      </c>
      <c r="J24" s="28">
        <f>IF(ISERROR(C24/$C$23),0,100*C24/$C$23)</f>
        <v>50</v>
      </c>
      <c r="K24" s="28">
        <f>IF(ISERROR(D24/$D$23),0,100*D24/$D$23)</f>
        <v>90.909090909090921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1</v>
      </c>
      <c r="D25" s="13">
        <v>0.3</v>
      </c>
      <c r="E25" s="28">
        <f>IF(ISERROR(D25/C25),,D25/C25)</f>
        <v>0.3</v>
      </c>
      <c r="F25" s="28">
        <f>IF(ISERROR(C25/$B$3),0,C25/$B$3)</f>
        <v>7.6923076923076927E-2</v>
      </c>
      <c r="G25" s="28">
        <f>IF(ISERROR(D25/$B$3),0,D25/$B$3)</f>
        <v>2.3076923076923075E-2</v>
      </c>
      <c r="H25" s="28">
        <f>IF(ISERROR(C25/$C$6),0,100*C25/$C$6)</f>
        <v>0.2074688796680498</v>
      </c>
      <c r="I25" s="28">
        <f>IF(ISERROR(D25/$D$6),0,100*D25/$D$6)</f>
        <v>1.2601335741588606E-2</v>
      </c>
      <c r="J25" s="28">
        <f>IF(ISERROR(C25/$C$23),0,100*C25/$C$23)</f>
        <v>50</v>
      </c>
      <c r="K25" s="28">
        <f>IF(ISERROR(D25/$D$23),0,100*D25/$D$23)</f>
        <v>9.0909090909090917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151</v>
      </c>
      <c r="D28" s="16">
        <v>1027</v>
      </c>
      <c r="E28" s="42">
        <f>IF(ISERROR(D28/C28),,D28/C28)</f>
        <v>6.8013245033112586</v>
      </c>
      <c r="F28" s="42">
        <f>IF(ISERROR(C28/$B$3),0,C28/$B$3)</f>
        <v>11.615384615384615</v>
      </c>
      <c r="G28" s="42">
        <f>IF(ISERROR(D28/$B$3),0,D28/$B$3)</f>
        <v>79</v>
      </c>
      <c r="H28" s="42">
        <f>IF(ISERROR(C28/$C$6),0,100*C28/$C$6)</f>
        <v>31.327800829875518</v>
      </c>
      <c r="I28" s="42">
        <f>IF(ISERROR(D28/$D$6),0,100*D28/$D$6)</f>
        <v>43.138572688704997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0</v>
      </c>
      <c r="D29" s="13">
        <v>0</v>
      </c>
      <c r="E29" s="28">
        <f>IF(ISERROR(D29/C29),,D29/C29)</f>
        <v>0</v>
      </c>
      <c r="F29" s="28">
        <f>IF(ISERROR(C29/$B$3),0,C29/$B$3)</f>
        <v>0</v>
      </c>
      <c r="G29" s="28">
        <f>IF(ISERROR(D29/$B$3),0,D29/$B$3)</f>
        <v>0</v>
      </c>
      <c r="H29" s="28">
        <f>IF(ISERROR(C29/$C$6),0,100*C29/$C$6)</f>
        <v>0</v>
      </c>
      <c r="I29" s="28">
        <f>IF(ISERROR(D29/$D$6),0,100*D29/$D$6)</f>
        <v>0</v>
      </c>
      <c r="J29" s="28">
        <f>IF(ISERROR(C29/$C$28),0,100*C29/$C$28)</f>
        <v>0</v>
      </c>
      <c r="K29" s="28">
        <f>IF(ISERROR(D29/$D$28),0,100*D29/$D$28)</f>
        <v>0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0</v>
      </c>
      <c r="D30" s="13">
        <v>0</v>
      </c>
      <c r="E30" s="28">
        <f>IF(ISERROR(D30/C30),,D30/C30)</f>
        <v>0</v>
      </c>
      <c r="F30" s="28">
        <f>IF(ISERROR(C30/$B$3),0,C30/$B$3)</f>
        <v>0</v>
      </c>
      <c r="G30" s="28">
        <f>IF(ISERROR(D30/$B$3),0,D30/$B$3)</f>
        <v>0</v>
      </c>
      <c r="H30" s="28">
        <f>IF(ISERROR(C30/$C$6),0,100*C30/$C$6)</f>
        <v>0</v>
      </c>
      <c r="I30" s="28">
        <f>IF(ISERROR(D30/$D$6),0,100*D30/$D$6)</f>
        <v>0</v>
      </c>
      <c r="J30" s="28">
        <f>IF(ISERROR(C30/$C$28),0,100*C30/$C$28)</f>
        <v>0</v>
      </c>
      <c r="K30" s="28">
        <f>IF(ISERROR(D30/$D$28),0,100*D30/$D$28)</f>
        <v>0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0</v>
      </c>
      <c r="D31" s="13">
        <v>0</v>
      </c>
      <c r="E31" s="28">
        <f>IF(ISERROR(D31/C31),,D31/C31)</f>
        <v>0</v>
      </c>
      <c r="F31" s="28">
        <f>IF(ISERROR(C31/$B$3),0,C31/$B$3)</f>
        <v>0</v>
      </c>
      <c r="G31" s="28">
        <f>IF(ISERROR(D31/$B$3),0,D31/$B$3)</f>
        <v>0</v>
      </c>
      <c r="H31" s="28">
        <f>IF(ISERROR(C31/$C$6),0,100*C31/$C$6)</f>
        <v>0</v>
      </c>
      <c r="I31" s="28">
        <f>IF(ISERROR(D31/$D$6),0,100*D31/$D$6)</f>
        <v>0</v>
      </c>
      <c r="J31" s="28">
        <f>IF(ISERROR(C31/$C$28),0,100*C31/$C$28)</f>
        <v>0</v>
      </c>
      <c r="K31" s="28">
        <f>IF(ISERROR(D31/$D$28),0,100*D31/$D$28)</f>
        <v>0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55</v>
      </c>
      <c r="D32" s="13">
        <v>362.2</v>
      </c>
      <c r="E32" s="28">
        <f>IF(ISERROR(D32/C32),,D32/C32)</f>
        <v>6.585454545454545</v>
      </c>
      <c r="F32" s="28">
        <f>IF(ISERROR(C32/$B$3),0,C32/$B$3)</f>
        <v>4.2307692307692308</v>
      </c>
      <c r="G32" s="28">
        <f>IF(ISERROR(D32/$B$3),0,D32/$B$3)</f>
        <v>27.861538461538462</v>
      </c>
      <c r="H32" s="28">
        <f>IF(ISERROR(C32/$C$6),0,100*C32/$C$6)</f>
        <v>11.410788381742739</v>
      </c>
      <c r="I32" s="28">
        <f>IF(ISERROR(D32/$D$6),0,100*D32/$D$6)</f>
        <v>15.214012685344645</v>
      </c>
      <c r="J32" s="28">
        <f>IF(ISERROR(C32/$C$28),0,100*C32/$C$28)</f>
        <v>36.423841059602651</v>
      </c>
      <c r="K32" s="28">
        <f>IF(ISERROR(D32/$D$28),0,100*D32/$D$28)</f>
        <v>35.267770204479064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56</v>
      </c>
      <c r="D33" s="13">
        <v>233</v>
      </c>
      <c r="E33" s="28">
        <f>IF(ISERROR(D33/C33),,D33/C33)</f>
        <v>4.1607142857142856</v>
      </c>
      <c r="F33" s="28">
        <f>IF(ISERROR(C33/$B$3),0,C33/$B$3)</f>
        <v>4.3076923076923075</v>
      </c>
      <c r="G33" s="28">
        <f>IF(ISERROR(D33/$B$3),0,D33/$B$3)</f>
        <v>17.923076923076923</v>
      </c>
      <c r="H33" s="28">
        <f>IF(ISERROR(C33/$C$6),0,100*C33/$C$6)</f>
        <v>11.618257261410788</v>
      </c>
      <c r="I33" s="28">
        <f>IF(ISERROR(D33/$D$6),0,100*D33/$D$6)</f>
        <v>9.7870374259671511</v>
      </c>
      <c r="J33" s="28">
        <f>IF(ISERROR(C33/$C$28),0,100*C33/$C$28)</f>
        <v>37.086092715231786</v>
      </c>
      <c r="K33" s="28">
        <f>IF(ISERROR(D33/$D$28),0,100*D33/$D$28)</f>
        <v>22.687439143135347</v>
      </c>
    </row>
    <row r="34" spans="1:15" x14ac:dyDescent="0.2">
      <c r="A34" s="6" t="s">
        <v>61</v>
      </c>
      <c r="B34" s="48">
        <v>223</v>
      </c>
      <c r="C34" s="38">
        <v>28</v>
      </c>
      <c r="D34" s="13">
        <v>379.3</v>
      </c>
      <c r="E34" s="28">
        <f>IF(ISERROR(D34/C34),,D34/C34)</f>
        <v>13.546428571428573</v>
      </c>
      <c r="F34" s="28">
        <f>IF(ISERROR(C34/$B$3),0,C34/$B$3)</f>
        <v>2.1538461538461537</v>
      </c>
      <c r="G34" s="28">
        <f>IF(ISERROR(D34/$B$3),0,D34/$B$3)</f>
        <v>29.176923076923078</v>
      </c>
      <c r="H34" s="28">
        <f>IF(ISERROR(C34/$C$6),0,100*C34/$C$6)</f>
        <v>5.809128630705394</v>
      </c>
      <c r="I34" s="28">
        <f>IF(ISERROR(D34/$D$6),0,100*D34/$D$6)</f>
        <v>15.932288822615195</v>
      </c>
      <c r="J34" s="28">
        <f>IF(ISERROR(C34/$C$28),0,100*C34/$C$28)</f>
        <v>18.543046357615893</v>
      </c>
      <c r="K34" s="28">
        <f>IF(ISERROR(D34/$D$28),0,100*D34/$D$28)</f>
        <v>36.932814021421613</v>
      </c>
    </row>
    <row r="35" spans="1:15" x14ac:dyDescent="0.2">
      <c r="A35" s="6" t="s">
        <v>62</v>
      </c>
      <c r="B35" s="48">
        <v>224</v>
      </c>
      <c r="C35" s="38">
        <v>5</v>
      </c>
      <c r="D35" s="13">
        <v>32</v>
      </c>
      <c r="E35" s="28">
        <f>IF(ISERROR(D35/C35),,D35/C35)</f>
        <v>6.4</v>
      </c>
      <c r="F35" s="28">
        <f>IF(ISERROR(C35/$B$3),0,C35/$B$3)</f>
        <v>0.38461538461538464</v>
      </c>
      <c r="G35" s="28">
        <f>IF(ISERROR(D35/$B$3),0,D35/$B$3)</f>
        <v>2.4615384615384617</v>
      </c>
      <c r="H35" s="28">
        <f>IF(ISERROR(C35/$C$6),0,100*C35/$C$6)</f>
        <v>1.0373443983402491</v>
      </c>
      <c r="I35" s="28">
        <f>IF(ISERROR(D35/$D$6),0,100*D35/$D$6)</f>
        <v>1.3441424791027847</v>
      </c>
      <c r="J35" s="28">
        <f>IF(ISERROR(C35/$C$28),0,100*C35/$C$28)</f>
        <v>3.3112582781456954</v>
      </c>
      <c r="K35" s="28">
        <f>IF(ISERROR(D35/$D$28),0,100*D35/$D$28)</f>
        <v>3.1158714703018502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4</v>
      </c>
      <c r="D37" s="13">
        <v>12.5</v>
      </c>
      <c r="E37" s="28">
        <f>IF(ISERROR(D37/C37),,D37/C37)</f>
        <v>3.125</v>
      </c>
      <c r="F37" s="28">
        <f>IF(ISERROR(C37/$B$3),0,C37/$B$3)</f>
        <v>0.30769230769230771</v>
      </c>
      <c r="G37" s="28">
        <f>IF(ISERROR(D37/$B$3),0,D37/$B$3)</f>
        <v>0.96153846153846156</v>
      </c>
      <c r="H37" s="28">
        <f>IF(ISERROR(C37/$C$6),0,100*C37/$C$6)</f>
        <v>0.82987551867219922</v>
      </c>
      <c r="I37" s="28">
        <f>IF(ISERROR(D37/$D$6),0,100*D37/$D$6)</f>
        <v>0.5250556558995253</v>
      </c>
      <c r="J37" s="28">
        <f>IF(ISERROR(C37/$C$28),0,100*C37/$C$28)</f>
        <v>2.6490066225165565</v>
      </c>
      <c r="K37" s="28">
        <f>IF(ISERROR(D37/$D$28),0,100*D37/$D$28)</f>
        <v>1.2171372930866602</v>
      </c>
    </row>
    <row r="38" spans="1:15" x14ac:dyDescent="0.2">
      <c r="A38" s="49" t="s">
        <v>65</v>
      </c>
      <c r="B38" s="48">
        <v>250</v>
      </c>
      <c r="C38" s="38">
        <v>3</v>
      </c>
      <c r="D38" s="13">
        <v>8</v>
      </c>
      <c r="E38" s="28">
        <f>IF(ISERROR(D38/C38),,D38/C38)</f>
        <v>2.6666666666666665</v>
      </c>
      <c r="F38" s="28">
        <f>IF(ISERROR(C38/$B$3),0,C38/$B$3)</f>
        <v>0.23076923076923078</v>
      </c>
      <c r="G38" s="28">
        <f>IF(ISERROR(D38/$B$3),0,D38/$B$3)</f>
        <v>0.61538461538461542</v>
      </c>
      <c r="H38" s="28">
        <f>IF(ISERROR(C38/$C$6),0,100*C38/$C$6)</f>
        <v>0.62240663900414939</v>
      </c>
      <c r="I38" s="28">
        <f>IF(ISERROR(D38/$D$6),0,100*D38/$D$6)</f>
        <v>0.33603561977569618</v>
      </c>
      <c r="J38" s="28">
        <f>IF(ISERROR(C38/$C$28),0,100*C38/$C$28)</f>
        <v>1.9867549668874172</v>
      </c>
      <c r="K38" s="28">
        <f>IF(ISERROR(D38/$D$28),0,100*D38/$D$28)</f>
        <v>0.77896786757546255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151</v>
      </c>
      <c r="D40" s="16">
        <v>1027</v>
      </c>
      <c r="E40" s="42">
        <f>IF(ISERROR(D40/C40),,D40/C40)</f>
        <v>6.8013245033112586</v>
      </c>
      <c r="F40" s="42">
        <f>IF(ISERROR(C40/$B$3),0,C40/$B$3)</f>
        <v>11.615384615384615</v>
      </c>
      <c r="G40" s="42">
        <f>IF(ISERROR(D40/$B$3),0,D40/$B$3)</f>
        <v>79</v>
      </c>
      <c r="H40" s="42">
        <f>IF(ISERROR(C40/$C$6),0,100*C40/$C$6)</f>
        <v>31.327800829875518</v>
      </c>
      <c r="I40" s="42">
        <f>IF(ISERROR(D40/$D$6),0,100*D40/$D$6)</f>
        <v>43.138572688704997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</v>
      </c>
      <c r="D41" s="13">
        <v>3.8000000000000003</v>
      </c>
      <c r="E41" s="28">
        <f>IF(ISERROR(D41/C41),,D41/C41)</f>
        <v>1.9000000000000001</v>
      </c>
      <c r="F41" s="28">
        <f>IF(ISERROR(C41/$B$3),0,C41/$B$3)</f>
        <v>0.15384615384615385</v>
      </c>
      <c r="G41" s="28">
        <f>IF(ISERROR(D41/$B$3),0,D41/$B$3)</f>
        <v>0.29230769230769232</v>
      </c>
      <c r="H41" s="28">
        <f>IF(ISERROR(C41/$C$6),0,100*C41/$C$6)</f>
        <v>0.41493775933609961</v>
      </c>
      <c r="I41" s="28">
        <f>IF(ISERROR(D41/$D$6),0,100*D41/$D$6)</f>
        <v>0.15961691939345568</v>
      </c>
      <c r="J41" s="28">
        <f>IF(ISERROR(C41/$C$40),0,100*C41/$C$40)</f>
        <v>1.3245033112582782</v>
      </c>
      <c r="K41" s="28">
        <f>IF(ISERROR(D41/$D$40),0,100*D41/$D$40)</f>
        <v>0.37000973709834467</v>
      </c>
    </row>
    <row r="42" spans="1:15" x14ac:dyDescent="0.2">
      <c r="A42" s="6" t="s">
        <v>68</v>
      </c>
      <c r="B42" s="5">
        <v>320</v>
      </c>
      <c r="C42" s="38">
        <v>41</v>
      </c>
      <c r="D42" s="13">
        <v>483.29999999999995</v>
      </c>
      <c r="E42" s="28">
        <f>IF(ISERROR(D42/C42),,D42/C42)</f>
        <v>11.78780487804878</v>
      </c>
      <c r="F42" s="28">
        <f>IF(ISERROR(C42/$B$3),0,C42/$B$3)</f>
        <v>3.1538461538461537</v>
      </c>
      <c r="G42" s="28">
        <f>IF(ISERROR(D42/$B$3),0,D42/$B$3)</f>
        <v>37.176923076923075</v>
      </c>
      <c r="H42" s="28">
        <f>IF(ISERROR(C42/$C$6),0,100*C42/$C$6)</f>
        <v>8.5062240663900415</v>
      </c>
      <c r="I42" s="28">
        <f>IF(ISERROR(D42/$D$6),0,100*D42/$D$6)</f>
        <v>20.300751879699241</v>
      </c>
      <c r="J42" s="28">
        <f>IF(ISERROR(C42/$C$40),0,100*C42/$C$40)</f>
        <v>27.152317880794701</v>
      </c>
      <c r="K42" s="28">
        <f>IF(ISERROR(D42/$D$40),0,100*D42/$D$40)</f>
        <v>47.059396299902623</v>
      </c>
    </row>
    <row r="43" spans="1:15" x14ac:dyDescent="0.2">
      <c r="A43" s="6" t="s">
        <v>69</v>
      </c>
      <c r="B43" s="5">
        <v>330</v>
      </c>
      <c r="C43" s="38">
        <v>2</v>
      </c>
      <c r="D43" s="13">
        <v>45</v>
      </c>
      <c r="E43" s="28">
        <f>IF(ISERROR(D43/C43),,D43/C43)</f>
        <v>22.5</v>
      </c>
      <c r="F43" s="28">
        <f>IF(ISERROR(C43/$B$3),0,C43/$B$3)</f>
        <v>0.15384615384615385</v>
      </c>
      <c r="G43" s="28">
        <f>IF(ISERROR(D43/$B$3),0,D43/$B$3)</f>
        <v>3.4615384615384617</v>
      </c>
      <c r="H43" s="28">
        <f>IF(ISERROR(C43/$C$6),0,100*C43/$C$6)</f>
        <v>0.41493775933609961</v>
      </c>
      <c r="I43" s="28">
        <f>IF(ISERROR(D43/$D$6),0,100*D43/$D$6)</f>
        <v>1.8902003612382909</v>
      </c>
      <c r="J43" s="28">
        <f>IF(ISERROR(C43/$C$40),0,100*C43/$C$40)</f>
        <v>1.3245033112582782</v>
      </c>
      <c r="K43" s="28">
        <f>IF(ISERROR(D43/$D$40),0,100*D43/$D$40)</f>
        <v>4.3816942551119764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15</v>
      </c>
      <c r="D44" s="13">
        <v>77.8</v>
      </c>
      <c r="E44" s="28">
        <f>IF(ISERROR(D44/C44),,D44/C44)</f>
        <v>5.1866666666666665</v>
      </c>
      <c r="F44" s="28">
        <f>IF(ISERROR(C44/$B$3),0,C44/$B$3)</f>
        <v>1.1538461538461537</v>
      </c>
      <c r="G44" s="28">
        <f>IF(ISERROR(D44/$B$3),0,D44/$B$3)</f>
        <v>5.9846153846153847</v>
      </c>
      <c r="H44" s="28">
        <f>IF(ISERROR(C44/$C$6),0,100*C44/$C$6)</f>
        <v>3.1120331950207469</v>
      </c>
      <c r="I44" s="28">
        <f>IF(ISERROR(D44/$D$6),0,100*D44/$D$6)</f>
        <v>3.2679464023186453</v>
      </c>
      <c r="J44" s="28">
        <f>IF(ISERROR(C44/$C$40),0,100*C44/$C$40)</f>
        <v>9.9337748344370862</v>
      </c>
      <c r="K44" s="28">
        <f>IF(ISERROR(D44/$D$40),0,100*D44/$D$40)</f>
        <v>7.5754625121713728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40</v>
      </c>
      <c r="D45" s="13">
        <v>138.60000000000002</v>
      </c>
      <c r="E45" s="28">
        <f>IF(ISERROR(D45/C45),,D45/C45)</f>
        <v>3.4650000000000007</v>
      </c>
      <c r="F45" s="28">
        <f>IF(ISERROR(C45/$B$3),0,C45/$B$3)</f>
        <v>3.0769230769230771</v>
      </c>
      <c r="G45" s="28">
        <f>IF(ISERROR(D45/$B$3),0,D45/$B$3)</f>
        <v>10.661538461538463</v>
      </c>
      <c r="H45" s="28">
        <f>IF(ISERROR(C45/$C$6),0,100*C45/$C$6)</f>
        <v>8.2987551867219924</v>
      </c>
      <c r="I45" s="28">
        <f>IF(ISERROR(D45/$D$6),0,100*D45/$D$6)</f>
        <v>5.8218171126139371</v>
      </c>
      <c r="J45" s="28">
        <f>IF(ISERROR(C45/$C$40),0,100*C45/$C$40)</f>
        <v>26.490066225165563</v>
      </c>
      <c r="K45" s="28">
        <f>IF(ISERROR(D45/$D$40),0,100*D45/$D$40)</f>
        <v>13.495618305744889</v>
      </c>
    </row>
    <row r="46" spans="1:15" x14ac:dyDescent="0.2">
      <c r="A46" s="6" t="s">
        <v>72</v>
      </c>
      <c r="B46" s="5">
        <v>360</v>
      </c>
      <c r="C46" s="38">
        <v>12</v>
      </c>
      <c r="D46" s="13">
        <v>39.700000000000003</v>
      </c>
      <c r="E46" s="28">
        <f>IF(ISERROR(D46/C46),,D46/C46)</f>
        <v>3.3083333333333336</v>
      </c>
      <c r="F46" s="28">
        <f>IF(ISERROR(C46/$B$3),0,C46/$B$3)</f>
        <v>0.92307692307692313</v>
      </c>
      <c r="G46" s="28">
        <f>IF(ISERROR(D46/$B$3),0,D46/$B$3)</f>
        <v>3.0538461538461541</v>
      </c>
      <c r="H46" s="28">
        <f>IF(ISERROR(C46/$C$6),0,100*C46/$C$6)</f>
        <v>2.4896265560165975</v>
      </c>
      <c r="I46" s="28">
        <f>IF(ISERROR(D46/$D$6),0,100*D46/$D$6)</f>
        <v>1.6675767631368925</v>
      </c>
      <c r="J46" s="28">
        <f>IF(ISERROR(C46/$C$40),0,100*C46/$C$40)</f>
        <v>7.9470198675496686</v>
      </c>
      <c r="K46" s="28">
        <f>IF(ISERROR(D46/$D$40),0,100*D46/$D$40)</f>
        <v>3.865628042843233</v>
      </c>
    </row>
    <row r="47" spans="1:15" x14ac:dyDescent="0.2">
      <c r="A47" s="6" t="s">
        <v>73</v>
      </c>
      <c r="B47" s="5">
        <v>370</v>
      </c>
      <c r="C47" s="38">
        <v>16</v>
      </c>
      <c r="D47" s="13">
        <v>128.5</v>
      </c>
      <c r="E47" s="28">
        <f>IF(ISERROR(D47/C47),,D47/C47)</f>
        <v>8.03125</v>
      </c>
      <c r="F47" s="28">
        <f>IF(ISERROR(C47/$B$3),0,C47/$B$3)</f>
        <v>1.2307692307692308</v>
      </c>
      <c r="G47" s="28">
        <f>IF(ISERROR(D47/$B$3),0,D47/$B$3)</f>
        <v>9.884615384615385</v>
      </c>
      <c r="H47" s="28">
        <f>IF(ISERROR(C47/$C$6),0,100*C47/$C$6)</f>
        <v>3.3195020746887969</v>
      </c>
      <c r="I47" s="28">
        <f>IF(ISERROR(D47/$D$6),0,100*D47/$D$6)</f>
        <v>5.3975721426471202</v>
      </c>
      <c r="J47" s="28">
        <f>IF(ISERROR(C47/$C$40),0,100*C47/$C$40)</f>
        <v>10.596026490066226</v>
      </c>
      <c r="K47" s="28">
        <f>IF(ISERROR(D47/$D$40),0,100*D47/$D$40)</f>
        <v>12.512171372930867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5</v>
      </c>
      <c r="D48" s="13">
        <v>23</v>
      </c>
      <c r="E48" s="28">
        <f>IF(ISERROR(D48/C48),,D48/C48)</f>
        <v>4.5999999999999996</v>
      </c>
      <c r="F48" s="28">
        <f>IF(ISERROR(C48/$B$3),0,C48/$B$3)</f>
        <v>0.38461538461538464</v>
      </c>
      <c r="G48" s="28">
        <f>IF(ISERROR(D48/$B$3),0,D48/$B$3)</f>
        <v>1.7692307692307692</v>
      </c>
      <c r="H48" s="28">
        <f>IF(ISERROR(C48/$C$6),0,100*C48/$C$6)</f>
        <v>1.0373443983402491</v>
      </c>
      <c r="I48" s="28">
        <f>IF(ISERROR(D48/$D$6),0,100*D48/$D$6)</f>
        <v>0.96610240685512649</v>
      </c>
      <c r="J48" s="28">
        <f>IF(ISERROR(C48/$C$40),0,100*C48/$C$40)</f>
        <v>3.3112582781456954</v>
      </c>
      <c r="K48" s="28">
        <f>IF(ISERROR(D48/$D$40),0,100*D48/$D$40)</f>
        <v>2.2395326192794549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23</v>
      </c>
      <c r="D51" s="13">
        <v>110.3</v>
      </c>
      <c r="E51" s="28">
        <f>IF(ISERROR(D51/C51),,D51/C51)</f>
        <v>4.7956521739130435</v>
      </c>
      <c r="F51" s="28">
        <f>IF(ISERROR(C51/$B$3),0,C51/$B$3)</f>
        <v>1.7692307692307692</v>
      </c>
      <c r="G51" s="28">
        <f>IF(ISERROR(D51/$B$3),0,D51/$B$3)</f>
        <v>8.4846153846153847</v>
      </c>
      <c r="H51" s="28">
        <f>IF(ISERROR(C51/$C$6),0,100*C51/$C$6)</f>
        <v>4.7717842323651452</v>
      </c>
      <c r="I51" s="28">
        <f>IF(ISERROR(D51/$D$6),0,100*D51/$D$6)</f>
        <v>4.6330911076574113</v>
      </c>
      <c r="J51" s="28">
        <f>IF(ISERROR(C51/$C$40),0,100*C51/$C$40)</f>
        <v>15.231788079470199</v>
      </c>
      <c r="K51" s="28">
        <f>IF(ISERROR(D51/$D$40),0,100*D51/$D$40)</f>
        <v>10.740019474196689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28.7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42</v>
      </c>
      <c r="D59" s="20">
        <v>36</v>
      </c>
      <c r="E59" s="16">
        <f>(C59+D59)/2</f>
        <v>39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25</v>
      </c>
      <c r="D60" s="17">
        <v>21</v>
      </c>
      <c r="E60" s="16">
        <f>(C60+D60)/2</f>
        <v>23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13</v>
      </c>
      <c r="D62" s="14">
        <v>13</v>
      </c>
      <c r="E62" s="13">
        <f>(C62+D62)/2</f>
        <v>13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4</v>
      </c>
      <c r="D65" s="14">
        <v>3</v>
      </c>
      <c r="E65" s="13">
        <f>(C65+D65)/2</f>
        <v>3.5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10</v>
      </c>
      <c r="D66" s="14">
        <v>6</v>
      </c>
      <c r="E66" s="13">
        <f>(C66+D66)/2</f>
        <v>8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</v>
      </c>
      <c r="D67" s="14">
        <v>1</v>
      </c>
      <c r="E67" s="13">
        <f>(C67+D67)/2</f>
        <v>1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17</v>
      </c>
      <c r="D68" s="17">
        <v>15</v>
      </c>
      <c r="E68" s="16">
        <f>(C68+D68)/2</f>
        <v>16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5</v>
      </c>
      <c r="D70" s="14">
        <v>5</v>
      </c>
      <c r="E70" s="13">
        <f>(C70+D70)/2</f>
        <v>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0</v>
      </c>
      <c r="E73" s="13">
        <f>(C73+D73)/2</f>
        <v>0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6</v>
      </c>
      <c r="D74" s="14">
        <v>5</v>
      </c>
      <c r="E74" s="13">
        <f>(C74+D74)/2</f>
        <v>5.5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0</v>
      </c>
      <c r="D75" s="14">
        <v>0</v>
      </c>
      <c r="E75" s="13">
        <f>(C75+D75)/2</f>
        <v>0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3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1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C3" sqref="C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118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106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3273</v>
      </c>
      <c r="D6" s="59">
        <v>79103.400000000009</v>
      </c>
      <c r="E6" s="42">
        <f>IF(ISERROR(D6/C6),,D6/C6)</f>
        <v>24.168469294225485</v>
      </c>
      <c r="F6" s="42">
        <f>IF(ISERROR(C6/$B$3),0,C6/$B$3)</f>
        <v>30.877358490566039</v>
      </c>
      <c r="G6" s="42">
        <f>IF(ISERROR(D6/$B$3),0,D6/$B$3)</f>
        <v>746.25849056603784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872</v>
      </c>
      <c r="D7" s="16">
        <v>50751</v>
      </c>
      <c r="E7" s="42">
        <f>IF(ISERROR(D7/C7),,D7/C7)</f>
        <v>58.200688073394495</v>
      </c>
      <c r="F7" s="42">
        <f>IF(ISERROR(C7/$B$3),0,C7/$B$3)</f>
        <v>8.2264150943396235</v>
      </c>
      <c r="G7" s="42">
        <f>IF(ISERROR(D7/$B$3),0,D7/$B$3)</f>
        <v>478.78301886792451</v>
      </c>
      <c r="H7" s="42">
        <f>IF(ISERROR(C7/$C$6),0,100*C7/$C$6)</f>
        <v>26.64222425908952</v>
      </c>
      <c r="I7" s="42">
        <f>IF(ISERROR(D7/$D$6),0,100*D7/$D$6)</f>
        <v>64.157798526991243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628</v>
      </c>
      <c r="D8" s="13">
        <v>20424.099999999999</v>
      </c>
      <c r="E8" s="28">
        <f>IF(ISERROR(D8/C8),,D8/C8)</f>
        <v>32.522452229299361</v>
      </c>
      <c r="F8" s="28">
        <f>IF(ISERROR(C8/$B$3),0,C8/$B$3)</f>
        <v>5.9245283018867925</v>
      </c>
      <c r="G8" s="28">
        <f>IF(ISERROR(D8/$B$3),0,D8/$B$3)</f>
        <v>192.68018867924528</v>
      </c>
      <c r="H8" s="28">
        <f>IF(ISERROR(C8/$C$6),0,100*C8/$C$6)</f>
        <v>19.187289948059885</v>
      </c>
      <c r="I8" s="28">
        <f>IF(ISERROR(D8/$D$6),0,100*D8/$D$6)</f>
        <v>25.819497012770622</v>
      </c>
      <c r="J8" s="28">
        <f>IF(ISERROR(C8/$C$7),0,100*C8/$C$7)</f>
        <v>72.018348623853214</v>
      </c>
      <c r="K8" s="28">
        <f>IF(ISERROR(D8/$D$7),0,100*D8/$D$7)</f>
        <v>40.243739039624828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197</v>
      </c>
      <c r="D9" s="13">
        <v>29719.3</v>
      </c>
      <c r="E9" s="28">
        <f>IF(ISERROR(D9/C9),,D9/C9)</f>
        <v>150.85939086294417</v>
      </c>
      <c r="F9" s="28">
        <f>IF(ISERROR(C9/$B$3),0,C9/$B$3)</f>
        <v>1.8584905660377358</v>
      </c>
      <c r="G9" s="28">
        <f>IF(ISERROR(D9/$B$3),0,D9/$B$3)</f>
        <v>280.37075471698114</v>
      </c>
      <c r="H9" s="28">
        <f>IF(ISERROR(C9/$C$6),0,100*C9/$C$6)</f>
        <v>6.0189428658722886</v>
      </c>
      <c r="I9" s="28">
        <f>IF(ISERROR(D9/$D$6),0,100*D9/$D$6)</f>
        <v>37.57019293734529</v>
      </c>
      <c r="J9" s="28">
        <f>IF(ISERROR(C9/$C$7),0,100*C9/$C$7)</f>
        <v>22.591743119266056</v>
      </c>
      <c r="K9" s="28">
        <f>IF(ISERROR(D9/$D$7),0,100*D9/$D$7)</f>
        <v>58.559043171563125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5</v>
      </c>
      <c r="D10" s="13">
        <v>417.9</v>
      </c>
      <c r="E10" s="28">
        <f>IF(ISERROR(D10/C10),,D10/C10)</f>
        <v>83.58</v>
      </c>
      <c r="F10" s="28">
        <f>IF(ISERROR(C10/$B$3),0,C10/$B$3)</f>
        <v>4.716981132075472E-2</v>
      </c>
      <c r="G10" s="28">
        <f>IF(ISERROR(D10/$B$3),0,D10/$B$3)</f>
        <v>3.942452830188679</v>
      </c>
      <c r="H10" s="28">
        <f>IF(ISERROR(C10/$C$6),0,100*C10/$C$6)</f>
        <v>0.15276504735716467</v>
      </c>
      <c r="I10" s="28">
        <f>IF(ISERROR(D10/$D$6),0,100*D10/$D$6)</f>
        <v>0.52829587603061301</v>
      </c>
      <c r="J10" s="28">
        <f>IF(ISERROR(C10/$C$7),0,100*C10/$C$7)</f>
        <v>0.57339449541284404</v>
      </c>
      <c r="K10" s="28">
        <f>IF(ISERROR(D10/$D$7),0,100*D10/$D$7)</f>
        <v>0.82343205059998814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42</v>
      </c>
      <c r="D11" s="13">
        <v>189.7</v>
      </c>
      <c r="E11" s="28">
        <f>IF(ISERROR(D11/C11),,D11/C11)</f>
        <v>4.5166666666666666</v>
      </c>
      <c r="F11" s="28">
        <f>IF(ISERROR(C11/$B$3),0,C11/$B$3)</f>
        <v>0.39622641509433965</v>
      </c>
      <c r="G11" s="28">
        <f>IF(ISERROR(D11/$B$3),0,D11/$B$3)</f>
        <v>1.7896226415094338</v>
      </c>
      <c r="H11" s="28">
        <f>IF(ISERROR(C11/$C$6),0,100*C11/$C$6)</f>
        <v>1.2832263978001832</v>
      </c>
      <c r="I11" s="28">
        <f>IF(ISERROR(D11/$D$6),0,100*D11/$D$6)</f>
        <v>0.23981270084471715</v>
      </c>
      <c r="J11" s="28">
        <f>IF(ISERROR(C11/$C$7),0,100*C11/$C$7)</f>
        <v>4.8165137614678901</v>
      </c>
      <c r="K11" s="28">
        <f>IF(ISERROR(D11/$D$7),0,100*D11/$D$7)</f>
        <v>0.37378573821205491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6</v>
      </c>
      <c r="D12" s="13">
        <v>32.900000000000006</v>
      </c>
      <c r="E12" s="28">
        <f>IF(ISERROR(D12/C12),,D12/C12)</f>
        <v>5.4833333333333343</v>
      </c>
      <c r="F12" s="28">
        <f>IF(ISERROR(C12/$B$3),0,C12/$B$3)</f>
        <v>5.6603773584905662E-2</v>
      </c>
      <c r="G12" s="28">
        <f>IF(ISERROR(D12/$B$3),0,D12/$B$3)</f>
        <v>0.31037735849056608</v>
      </c>
      <c r="H12" s="28">
        <f>IF(ISERROR(C12/$C$6),0,100*C12/$C$6)</f>
        <v>0.18331805682859761</v>
      </c>
      <c r="I12" s="28">
        <f>IF(ISERROR(D12/$D$6),0,100*D12/$D$6)</f>
        <v>4.1591132618825487E-2</v>
      </c>
      <c r="J12" s="28">
        <f>IF(ISERROR(C12/$C$7),0,100*C12/$C$7)</f>
        <v>0.68807339449541283</v>
      </c>
      <c r="K12" s="28">
        <f>IF(ISERROR(D12/$D$7),0,100*D12/$D$7)</f>
        <v>6.4826308841205105E-2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264</v>
      </c>
      <c r="D13" s="16">
        <v>8619</v>
      </c>
      <c r="E13" s="42">
        <f>IF(ISERROR(D13/C13),,D13/C13)</f>
        <v>32.647727272727273</v>
      </c>
      <c r="F13" s="42">
        <f>IF(ISERROR(C13/$B$3),0,C13/$B$3)</f>
        <v>2.4905660377358489</v>
      </c>
      <c r="G13" s="42">
        <f>IF(ISERROR(D13/$B$3),0,D13/$B$3)</f>
        <v>81.311320754716988</v>
      </c>
      <c r="H13" s="42">
        <f>IF(ISERROR(C13/$C$6),0,100*C13/$C$6)</f>
        <v>8.0659945004582951</v>
      </c>
      <c r="I13" s="42">
        <f>IF(ISERROR(D13/$D$6),0,100*D13/$D$6)</f>
        <v>10.895865411600511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199</v>
      </c>
      <c r="D14" s="13">
        <v>5548.3</v>
      </c>
      <c r="E14" s="28">
        <f>IF(ISERROR(D14/C14),,D14/C14)</f>
        <v>27.880904522613065</v>
      </c>
      <c r="F14" s="28">
        <f>IF(ISERROR(C14/$B$3),0,C14/$B$3)</f>
        <v>1.8773584905660377</v>
      </c>
      <c r="G14" s="28">
        <f>IF(ISERROR(D14/$B$3),0,D14/$B$3)</f>
        <v>52.342452830188684</v>
      </c>
      <c r="H14" s="28">
        <f>IF(ISERROR(C14/$C$6),0,100*C14/$C$6)</f>
        <v>6.0800488848151542</v>
      </c>
      <c r="I14" s="28">
        <f>IF(ISERROR(D14/$D$6),0,100*D14/$D$6)</f>
        <v>7.0139842282379767</v>
      </c>
      <c r="J14" s="28">
        <f>IF(ISERROR(C14/$C$13),0,100*C14/$C$13)</f>
        <v>75.378787878787875</v>
      </c>
      <c r="K14" s="28">
        <f>IF(ISERROR(D14/$D$13),0,100*D14/$D$13)</f>
        <v>64.372897087829216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65</v>
      </c>
      <c r="D15" s="13">
        <v>3070.7</v>
      </c>
      <c r="E15" s="28">
        <f>IF(ISERROR(D15/C15),,D15/C15)</f>
        <v>47.241538461538461</v>
      </c>
      <c r="F15" s="28">
        <f>IF(ISERROR(C15/$B$3),0,C15/$B$3)</f>
        <v>0.6132075471698113</v>
      </c>
      <c r="G15" s="28">
        <f>IF(ISERROR(D15/$B$3),0,D15/$B$3)</f>
        <v>28.968867924528301</v>
      </c>
      <c r="H15" s="28">
        <f>IF(ISERROR(C15/$C$6),0,100*C15/$C$6)</f>
        <v>1.9859456156431408</v>
      </c>
      <c r="I15" s="28">
        <f>IF(ISERROR(D15/$D$6),0,100*D15/$D$6)</f>
        <v>3.8818811833625353</v>
      </c>
      <c r="J15" s="28">
        <f>IF(ISERROR(C15/$C$13),0,100*C15/$C$13)</f>
        <v>24.621212121212121</v>
      </c>
      <c r="K15" s="28">
        <f>IF(ISERROR(D15/$D$7),0,100*D15/$D$7)</f>
        <v>6.0505211719966105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2128</v>
      </c>
      <c r="D16" s="16">
        <v>19665.8</v>
      </c>
      <c r="E16" s="42">
        <f>IF(ISERROR(D16/C16),,D16/C16)</f>
        <v>9.2414473684210527</v>
      </c>
      <c r="F16" s="42">
        <f>IF(ISERROR(C16/$B$3),0,C16/$B$3)</f>
        <v>20.075471698113208</v>
      </c>
      <c r="G16" s="42">
        <f>IF(ISERROR(D16/$B$3),0,D16/$B$3)</f>
        <v>185.52641509433963</v>
      </c>
      <c r="H16" s="42">
        <f>IF(ISERROR(C16/$C$6),0,100*C16/$C$6)</f>
        <v>65.016804155209286</v>
      </c>
      <c r="I16" s="42">
        <f>IF(ISERROR(D16/$D$6),0,100*D16/$D$6)</f>
        <v>24.860878293474109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373</v>
      </c>
      <c r="D17" s="13">
        <v>9985.0000000000018</v>
      </c>
      <c r="E17" s="28">
        <f>IF(ISERROR(D17/C17),,D17/C17)</f>
        <v>26.76943699731904</v>
      </c>
      <c r="F17" s="28">
        <f>IF(ISERROR(C17/$B$3),0,C17/$B$3)</f>
        <v>3.5188679245283021</v>
      </c>
      <c r="G17" s="28">
        <f>IF(ISERROR(D17/$B$3),0,D17/$B$3)</f>
        <v>94.198113207547181</v>
      </c>
      <c r="H17" s="28">
        <f>IF(ISERROR(C17/$C$6),0,100*C17/$C$6)</f>
        <v>11.396272532844485</v>
      </c>
      <c r="I17" s="28">
        <f>IF(ISERROR(D17/$D$6),0,100*D17/$D$6)</f>
        <v>12.622719124588832</v>
      </c>
      <c r="J17" s="28">
        <f>IF(ISERROR(C17/$C$16),0,100*C17/$C$16)</f>
        <v>17.528195488721803</v>
      </c>
      <c r="K17" s="28">
        <f>IF(ISERROR(D17/$D$16),0,100*D17/$D$16)</f>
        <v>50.773423913596204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10</v>
      </c>
      <c r="D18" s="13">
        <v>180.2</v>
      </c>
      <c r="E18" s="28">
        <f>IF(ISERROR(D18/C18),,D18/C18)</f>
        <v>18.02</v>
      </c>
      <c r="F18" s="28">
        <f>IF(ISERROR(C18/$B$3),0,C18/$B$3)</f>
        <v>9.4339622641509441E-2</v>
      </c>
      <c r="G18" s="28">
        <f>IF(ISERROR(D18/$B$3),0,D18/$B$3)</f>
        <v>1.7</v>
      </c>
      <c r="H18" s="28">
        <f>IF(ISERROR(C18/$C$6),0,100*C18/$C$6)</f>
        <v>0.30553009471432935</v>
      </c>
      <c r="I18" s="28">
        <f>IF(ISERROR(D18/$D$6),0,100*D18/$D$6)</f>
        <v>0.22780310328001069</v>
      </c>
      <c r="J18" s="28">
        <f>IF(ISERROR(C18/$C$16),0,100*C18/$C$16)</f>
        <v>0.46992481203007519</v>
      </c>
      <c r="K18" s="28">
        <f>IF(ISERROR(D18/$D$16),0,100*D18/$D$16)</f>
        <v>0.91631156627241206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1069</v>
      </c>
      <c r="D19" s="13">
        <v>7023.4999999999982</v>
      </c>
      <c r="E19" s="28">
        <f>IF(ISERROR(D19/C19),,D19/C19)</f>
        <v>6.5701590271281551</v>
      </c>
      <c r="F19" s="28">
        <f>IF(ISERROR(C19/$B$3),0,C19/$B$3)</f>
        <v>10.084905660377359</v>
      </c>
      <c r="G19" s="28">
        <f>IF(ISERROR(D19/$B$3),0,D19/$B$3)</f>
        <v>66.25943396226414</v>
      </c>
      <c r="H19" s="28">
        <f>IF(ISERROR(C19/$C$6),0,100*C19/$C$6)</f>
        <v>32.661167124961807</v>
      </c>
      <c r="I19" s="28">
        <f>IF(ISERROR(D19/$D$6),0,100*D19/$D$6)</f>
        <v>8.8788851048121789</v>
      </c>
      <c r="J19" s="28">
        <f>IF(ISERROR(C19/$C$16),0,100*C19/$C$16)</f>
        <v>50.234962406015036</v>
      </c>
      <c r="K19" s="28">
        <f>IF(ISERROR(D19/$D$16),0,100*D19/$D$16)</f>
        <v>35.714285714285701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615</v>
      </c>
      <c r="D20" s="13">
        <v>3110.7000000000003</v>
      </c>
      <c r="E20" s="28">
        <f>IF(ISERROR(D20/C20),,D20/C20)</f>
        <v>5.0580487804878054</v>
      </c>
      <c r="F20" s="28">
        <f>IF(ISERROR(C20/$B$3),0,C20/$B$3)</f>
        <v>5.8018867924528301</v>
      </c>
      <c r="G20" s="28">
        <f>IF(ISERROR(D20/$B$3),0,D20/$B$3)</f>
        <v>29.346226415094343</v>
      </c>
      <c r="H20" s="28">
        <f>IF(ISERROR(C20/$C$6),0,100*C20/$C$6)</f>
        <v>18.790100824931255</v>
      </c>
      <c r="I20" s="28">
        <f>IF(ISERROR(D20/$D$6),0,100*D20/$D$6)</f>
        <v>3.9324479099507728</v>
      </c>
      <c r="J20" s="28">
        <f>IF(ISERROR(C20/$C$16),0,100*C20/$C$16)</f>
        <v>28.900375939849624</v>
      </c>
      <c r="K20" s="28">
        <f>IF(ISERROR(D20/$D$16),0,100*D20/$D$16)</f>
        <v>15.817815700352897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11</v>
      </c>
      <c r="D21" s="13">
        <v>1227.2</v>
      </c>
      <c r="E21" s="28">
        <f>IF(ISERROR(D21/C21),,D21/C21)</f>
        <v>111.56363636363636</v>
      </c>
      <c r="F21" s="28">
        <f>IF(ISERROR(C21/$B$3),0,C21/$B$3)</f>
        <v>0.10377358490566038</v>
      </c>
      <c r="G21" s="28">
        <f>IF(ISERROR(D21/$B$3),0,D21/$B$3)</f>
        <v>11.577358490566038</v>
      </c>
      <c r="H21" s="28">
        <f>IF(ISERROR(C21/$C$6),0,100*C21/$C$6)</f>
        <v>0.33608310418576232</v>
      </c>
      <c r="I21" s="28">
        <f>IF(ISERROR(D21/$D$6),0,100*D21/$D$6)</f>
        <v>1.5513871717271317</v>
      </c>
      <c r="J21" s="28">
        <f>IF(ISERROR(C21/$C$16),0,100*C21/$C$16)</f>
        <v>0.51691729323308266</v>
      </c>
      <c r="K21" s="28">
        <f>IF(ISERROR(D21/$D$16),0,100*D21/$D$16)</f>
        <v>6.2402749951692789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665</v>
      </c>
      <c r="D22" s="13">
        <v>1249.9000000000003</v>
      </c>
      <c r="E22" s="28">
        <f>IF(ISERROR(D22/C22),,D22/C22)</f>
        <v>1.8795488721804516</v>
      </c>
      <c r="F22" s="28">
        <f>IF(ISERROR(C22/$B$3),0,C22/$B$3)</f>
        <v>6.2735849056603774</v>
      </c>
      <c r="G22" s="28">
        <f>IF(ISERROR(D22/$B$3),0,D22/$B$3)</f>
        <v>11.791509433962267</v>
      </c>
      <c r="H22" s="28">
        <f>IF(ISERROR(C22/$C$6),0,100*C22/$C$6)</f>
        <v>20.317751298502902</v>
      </c>
      <c r="I22" s="28">
        <f>IF(ISERROR(D22/$D$6),0,100*D22/$D$6)</f>
        <v>1.5800837890659569</v>
      </c>
      <c r="J22" s="28">
        <f>IF(ISERROR(C22/$C$16),0,100*C22/$C$16)</f>
        <v>31.25</v>
      </c>
      <c r="K22" s="28">
        <f>IF(ISERROR(D22/$D$16),0,100*D22/$D$16)</f>
        <v>6.3557038106764043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9</v>
      </c>
      <c r="D23" s="16">
        <v>67.599999999999994</v>
      </c>
      <c r="E23" s="42">
        <f>IF(ISERROR(D23/C23),,D23/C23)</f>
        <v>7.5111111111111102</v>
      </c>
      <c r="F23" s="42">
        <f>IF(ISERROR(C23/$B$3),0,C23/$B$3)</f>
        <v>8.4905660377358486E-2</v>
      </c>
      <c r="G23" s="42">
        <f>IF(ISERROR(D23/$B$3),0,D23/$B$3)</f>
        <v>0.63773584905660374</v>
      </c>
      <c r="H23" s="42">
        <f>IF(ISERROR(C23/$C$6),0,100*C23/$C$6)</f>
        <v>0.27497708524289644</v>
      </c>
      <c r="I23" s="42">
        <f>IF(ISERROR(D23/$D$6),0,100*D23/$D$6)</f>
        <v>8.5457767934121645E-2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3</v>
      </c>
      <c r="D24" s="13">
        <v>38.5</v>
      </c>
      <c r="E24" s="28">
        <f>IF(ISERROR(D24/C24),,D24/C24)</f>
        <v>12.833333333333334</v>
      </c>
      <c r="F24" s="28">
        <f>IF(ISERROR(C24/$B$3),0,C24/$B$3)</f>
        <v>2.8301886792452831E-2</v>
      </c>
      <c r="G24" s="28">
        <f>IF(ISERROR(D24/$B$3),0,D24/$B$3)</f>
        <v>0.3632075471698113</v>
      </c>
      <c r="H24" s="28">
        <f>IF(ISERROR(C24/$C$6),0,100*C24/$C$6)</f>
        <v>9.1659028414298807E-2</v>
      </c>
      <c r="I24" s="28">
        <f>IF(ISERROR(D24/$D$6),0,100*D24/$D$6)</f>
        <v>4.8670474341178757E-2</v>
      </c>
      <c r="J24" s="28">
        <f>IF(ISERROR(C24/$C$23),0,100*C24/$C$23)</f>
        <v>33.333333333333336</v>
      </c>
      <c r="K24" s="28">
        <f>IF(ISERROR(D24/$D$23),0,100*D24/$D$23)</f>
        <v>56.952662721893496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6</v>
      </c>
      <c r="D25" s="13">
        <v>29.1</v>
      </c>
      <c r="E25" s="28">
        <f>IF(ISERROR(D25/C25),,D25/C25)</f>
        <v>4.8500000000000005</v>
      </c>
      <c r="F25" s="28">
        <f>IF(ISERROR(C25/$B$3),0,C25/$B$3)</f>
        <v>5.6603773584905662E-2</v>
      </c>
      <c r="G25" s="28">
        <f>IF(ISERROR(D25/$B$3),0,D25/$B$3)</f>
        <v>0.27452830188679245</v>
      </c>
      <c r="H25" s="28">
        <f>IF(ISERROR(C25/$C$6),0,100*C25/$C$6)</f>
        <v>0.18331805682859761</v>
      </c>
      <c r="I25" s="28">
        <f>IF(ISERROR(D25/$D$6),0,100*D25/$D$6)</f>
        <v>3.6787293592942902E-2</v>
      </c>
      <c r="J25" s="28">
        <f>IF(ISERROR(C25/$C$23),0,100*C25/$C$23)</f>
        <v>66.666666666666671</v>
      </c>
      <c r="K25" s="28">
        <f>IF(ISERROR(D25/$D$23),0,100*D25/$D$23)</f>
        <v>43.047337278106511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2</v>
      </c>
      <c r="D26" s="16">
        <v>102.3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872</v>
      </c>
      <c r="D28" s="16">
        <v>50751</v>
      </c>
      <c r="E28" s="42">
        <f>IF(ISERROR(D28/C28),,D28/C28)</f>
        <v>58.200688073394495</v>
      </c>
      <c r="F28" s="42">
        <f>IF(ISERROR(C28/$B$3),0,C28/$B$3)</f>
        <v>8.2264150943396235</v>
      </c>
      <c r="G28" s="42">
        <f>IF(ISERROR(D28/$B$3),0,D28/$B$3)</f>
        <v>478.78301886792451</v>
      </c>
      <c r="H28" s="42">
        <f>IF(ISERROR(C28/$C$6),0,100*C28/$C$6)</f>
        <v>26.64222425908952</v>
      </c>
      <c r="I28" s="42">
        <f>IF(ISERROR(D28/$D$6),0,100*D28/$D$6)</f>
        <v>64.157798526991243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17</v>
      </c>
      <c r="D29" s="13">
        <v>10265.6</v>
      </c>
      <c r="E29" s="28">
        <f>IF(ISERROR(D29/C29),,D29/C29)</f>
        <v>603.85882352941178</v>
      </c>
      <c r="F29" s="28">
        <f>IF(ISERROR(C29/$B$3),0,C29/$B$3)</f>
        <v>0.16037735849056603</v>
      </c>
      <c r="G29" s="28">
        <f>IF(ISERROR(D29/$B$3),0,D29/$B$3)</f>
        <v>96.845283018867931</v>
      </c>
      <c r="H29" s="28">
        <f>IF(ISERROR(C29/$C$6),0,100*C29/$C$6)</f>
        <v>0.51940116101435996</v>
      </c>
      <c r="I29" s="28">
        <f>IF(ISERROR(D29/$D$6),0,100*D29/$D$6)</f>
        <v>12.977444711605315</v>
      </c>
      <c r="J29" s="28">
        <f>IF(ISERROR(C29/$C$28),0,100*C29/$C$28)</f>
        <v>1.9495412844036697</v>
      </c>
      <c r="K29" s="28">
        <f>IF(ISERROR(D29/$D$28),0,100*D29/$D$28)</f>
        <v>20.227384682075229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6</v>
      </c>
      <c r="D30" s="13">
        <v>342.3</v>
      </c>
      <c r="E30" s="28">
        <f>IF(ISERROR(D30/C30),,D30/C30)</f>
        <v>57.050000000000004</v>
      </c>
      <c r="F30" s="28">
        <f>IF(ISERROR(C30/$B$3),0,C30/$B$3)</f>
        <v>5.6603773584905662E-2</v>
      </c>
      <c r="G30" s="28">
        <f>IF(ISERROR(D30/$B$3),0,D30/$B$3)</f>
        <v>3.229245283018868</v>
      </c>
      <c r="H30" s="28">
        <f>IF(ISERROR(C30/$C$6),0,100*C30/$C$6)</f>
        <v>0.18331805682859761</v>
      </c>
      <c r="I30" s="28">
        <f>IF(ISERROR(D30/$D$6),0,100*D30/$D$6)</f>
        <v>0.43272476277884386</v>
      </c>
      <c r="J30" s="28">
        <f>IF(ISERROR(C30/$C$28),0,100*C30/$C$28)</f>
        <v>0.68807339449541283</v>
      </c>
      <c r="K30" s="28">
        <f>IF(ISERROR(D30/$D$28),0,100*D30/$D$28)</f>
        <v>0.67446946858189982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5</v>
      </c>
      <c r="D31" s="13">
        <v>101.7</v>
      </c>
      <c r="E31" s="28">
        <f>IF(ISERROR(D31/C31),,D31/C31)</f>
        <v>20.34</v>
      </c>
      <c r="F31" s="28">
        <f>IF(ISERROR(C31/$B$3),0,C31/$B$3)</f>
        <v>4.716981132075472E-2</v>
      </c>
      <c r="G31" s="28">
        <f>IF(ISERROR(D31/$B$3),0,D31/$B$3)</f>
        <v>0.95943396226415101</v>
      </c>
      <c r="H31" s="28">
        <f>IF(ISERROR(C31/$C$6),0,100*C31/$C$6)</f>
        <v>0.15276504735716467</v>
      </c>
      <c r="I31" s="28">
        <f>IF(ISERROR(D31/$D$6),0,100*D31/$D$6)</f>
        <v>0.12856590235059426</v>
      </c>
      <c r="J31" s="28">
        <f>IF(ISERROR(C31/$C$28),0,100*C31/$C$28)</f>
        <v>0.57339449541284404</v>
      </c>
      <c r="K31" s="28">
        <f>IF(ISERROR(D31/$D$28),0,100*D31/$D$28)</f>
        <v>0.20039014009576167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243</v>
      </c>
      <c r="D32" s="13">
        <v>11151</v>
      </c>
      <c r="E32" s="28">
        <f>IF(ISERROR(D32/C32),,D32/C32)</f>
        <v>45.888888888888886</v>
      </c>
      <c r="F32" s="28">
        <f>IF(ISERROR(C32/$B$3),0,C32/$B$3)</f>
        <v>2.2924528301886791</v>
      </c>
      <c r="G32" s="28">
        <f>IF(ISERROR(D32/$B$3),0,D32/$B$3)</f>
        <v>105.19811320754717</v>
      </c>
      <c r="H32" s="28">
        <f>IF(ISERROR(C32/$C$6),0,100*C32/$C$6)</f>
        <v>7.4243813015582036</v>
      </c>
      <c r="I32" s="28">
        <f>IF(ISERROR(D32/$D$6),0,100*D32/$D$6)</f>
        <v>14.096739204635956</v>
      </c>
      <c r="J32" s="28">
        <f>IF(ISERROR(C32/$C$28),0,100*C32/$C$28)</f>
        <v>27.86697247706422</v>
      </c>
      <c r="K32" s="28">
        <f>IF(ISERROR(D32/$D$28),0,100*D32/$D$28)</f>
        <v>21.971980847668025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206</v>
      </c>
      <c r="D33" s="13">
        <v>7979.3</v>
      </c>
      <c r="E33" s="28">
        <f>IF(ISERROR(D33/C33),,D33/C33)</f>
        <v>38.734466019417475</v>
      </c>
      <c r="F33" s="28">
        <f>IF(ISERROR(C33/$B$3),0,C33/$B$3)</f>
        <v>1.9433962264150944</v>
      </c>
      <c r="G33" s="28">
        <f>IF(ISERROR(D33/$B$3),0,D33/$B$3)</f>
        <v>75.276415094339626</v>
      </c>
      <c r="H33" s="28">
        <f>IF(ISERROR(C33/$C$6),0,100*C33/$C$6)</f>
        <v>6.2939199511151847</v>
      </c>
      <c r="I33" s="28">
        <f>IF(ISERROR(D33/$D$6),0,100*D33/$D$6)</f>
        <v>10.087177036638121</v>
      </c>
      <c r="J33" s="28">
        <f>IF(ISERROR(C33/$C$28),0,100*C33/$C$28)</f>
        <v>23.623853211009173</v>
      </c>
      <c r="K33" s="28">
        <f>IF(ISERROR(D33/$D$28),0,100*D33/$D$28)</f>
        <v>15.722448818742487</v>
      </c>
    </row>
    <row r="34" spans="1:15" x14ac:dyDescent="0.2">
      <c r="A34" s="6" t="s">
        <v>61</v>
      </c>
      <c r="B34" s="48">
        <v>223</v>
      </c>
      <c r="C34" s="38">
        <v>280</v>
      </c>
      <c r="D34" s="13">
        <v>15398</v>
      </c>
      <c r="E34" s="28">
        <f>IF(ISERROR(D34/C34),,D34/C34)</f>
        <v>54.99285714285714</v>
      </c>
      <c r="F34" s="28">
        <f>IF(ISERROR(C34/$B$3),0,C34/$B$3)</f>
        <v>2.641509433962264</v>
      </c>
      <c r="G34" s="28">
        <f>IF(ISERROR(D34/$B$3),0,D34/$B$3)</f>
        <v>145.26415094339623</v>
      </c>
      <c r="H34" s="28">
        <f>IF(ISERROR(C34/$C$6),0,100*C34/$C$6)</f>
        <v>8.5548426520012217</v>
      </c>
      <c r="I34" s="28">
        <f>IF(ISERROR(D34/$D$6),0,100*D34/$D$6)</f>
        <v>19.465661400142089</v>
      </c>
      <c r="J34" s="28">
        <f>IF(ISERROR(C34/$C$28),0,100*C34/$C$28)</f>
        <v>32.110091743119263</v>
      </c>
      <c r="K34" s="28">
        <f>IF(ISERROR(D34/$D$28),0,100*D34/$D$28)</f>
        <v>30.340288861303225</v>
      </c>
    </row>
    <row r="35" spans="1:15" x14ac:dyDescent="0.2">
      <c r="A35" s="6" t="s">
        <v>62</v>
      </c>
      <c r="B35" s="48">
        <v>224</v>
      </c>
      <c r="C35" s="38">
        <v>69</v>
      </c>
      <c r="D35" s="13">
        <v>5289.5</v>
      </c>
      <c r="E35" s="28">
        <f>IF(ISERROR(D35/C35),,D35/C35)</f>
        <v>76.659420289855078</v>
      </c>
      <c r="F35" s="28">
        <f>IF(ISERROR(C35/$B$3),0,C35/$B$3)</f>
        <v>0.65094339622641506</v>
      </c>
      <c r="G35" s="28">
        <f>IF(ISERROR(D35/$B$3),0,D35/$B$3)</f>
        <v>49.900943396226417</v>
      </c>
      <c r="H35" s="28">
        <f>IF(ISERROR(C35/$C$6),0,100*C35/$C$6)</f>
        <v>2.1081576535288726</v>
      </c>
      <c r="I35" s="28">
        <f>IF(ISERROR(D35/$D$6),0,100*D35/$D$6)</f>
        <v>6.686817507212079</v>
      </c>
      <c r="J35" s="28">
        <f>IF(ISERROR(C35/$C$28),0,100*C35/$C$28)</f>
        <v>7.9128440366972477</v>
      </c>
      <c r="K35" s="28">
        <f>IF(ISERROR(D35/$D$28),0,100*D35/$D$28)</f>
        <v>10.42245472995606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1</v>
      </c>
      <c r="D37" s="13">
        <v>6</v>
      </c>
      <c r="E37" s="28">
        <f>IF(ISERROR(D37/C37),,D37/C37)</f>
        <v>6</v>
      </c>
      <c r="F37" s="28">
        <f>IF(ISERROR(C37/$B$3),0,C37/$B$3)</f>
        <v>9.433962264150943E-3</v>
      </c>
      <c r="G37" s="28">
        <f>IF(ISERROR(D37/$B$3),0,D37/$B$3)</f>
        <v>5.6603773584905662E-2</v>
      </c>
      <c r="H37" s="28">
        <f>IF(ISERROR(C37/$C$6),0,100*C37/$C$6)</f>
        <v>3.0553009471432937E-2</v>
      </c>
      <c r="I37" s="28">
        <f>IF(ISERROR(D37/$D$6),0,100*D37/$D$6)</f>
        <v>7.5850089882356503E-3</v>
      </c>
      <c r="J37" s="28">
        <f>IF(ISERROR(C37/$C$28),0,100*C37/$C$28)</f>
        <v>0.11467889908256881</v>
      </c>
      <c r="K37" s="28">
        <f>IF(ISERROR(D37/$D$28),0,100*D37/$D$28)</f>
        <v>1.1822427144292724E-2</v>
      </c>
    </row>
    <row r="38" spans="1:15" x14ac:dyDescent="0.2">
      <c r="A38" s="49" t="s">
        <v>65</v>
      </c>
      <c r="B38" s="48">
        <v>250</v>
      </c>
      <c r="C38" s="38">
        <v>45</v>
      </c>
      <c r="D38" s="13">
        <v>217.6</v>
      </c>
      <c r="E38" s="28">
        <f>IF(ISERROR(D38/C38),,D38/C38)</f>
        <v>4.8355555555555556</v>
      </c>
      <c r="F38" s="28">
        <f>IF(ISERROR(C38/$B$3),0,C38/$B$3)</f>
        <v>0.42452830188679247</v>
      </c>
      <c r="G38" s="28">
        <f>IF(ISERROR(D38/$B$3),0,D38/$B$3)</f>
        <v>2.0528301886792453</v>
      </c>
      <c r="H38" s="28">
        <f>IF(ISERROR(C38/$C$6),0,100*C38/$C$6)</f>
        <v>1.3748854262144821</v>
      </c>
      <c r="I38" s="28">
        <f>IF(ISERROR(D38/$D$6),0,100*D38/$D$6)</f>
        <v>0.2750829926400129</v>
      </c>
      <c r="J38" s="28">
        <f>IF(ISERROR(C38/$C$28),0,100*C38/$C$28)</f>
        <v>5.1605504587155959</v>
      </c>
      <c r="K38" s="28">
        <f>IF(ISERROR(D38/$D$28),0,100*D38/$D$28)</f>
        <v>0.42876002443301608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872</v>
      </c>
      <c r="D40" s="16">
        <v>50751</v>
      </c>
      <c r="E40" s="42">
        <f>IF(ISERROR(D40/C40),,D40/C40)</f>
        <v>58.200688073394495</v>
      </c>
      <c r="F40" s="42">
        <f>IF(ISERROR(C40/$B$3),0,C40/$B$3)</f>
        <v>8.2264150943396235</v>
      </c>
      <c r="G40" s="42">
        <f>IF(ISERROR(D40/$B$3),0,D40/$B$3)</f>
        <v>478.78301886792451</v>
      </c>
      <c r="H40" s="42">
        <f>IF(ISERROR(C40/$C$6),0,100*C40/$C$6)</f>
        <v>26.64222425908952</v>
      </c>
      <c r="I40" s="42">
        <f>IF(ISERROR(D40/$D$6),0,100*D40/$D$6)</f>
        <v>64.157798526991243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25</v>
      </c>
      <c r="D41" s="13">
        <v>6329.7</v>
      </c>
      <c r="E41" s="28">
        <f>IF(ISERROR(D41/C41),,D41/C41)</f>
        <v>253.18799999999999</v>
      </c>
      <c r="F41" s="28">
        <f>IF(ISERROR(C41/$B$3),0,C41/$B$3)</f>
        <v>0.23584905660377359</v>
      </c>
      <c r="G41" s="28">
        <f>IF(ISERROR(D41/$B$3),0,D41/$B$3)</f>
        <v>59.714150943396227</v>
      </c>
      <c r="H41" s="28">
        <f>IF(ISERROR(C41/$C$6),0,100*C41/$C$6)</f>
        <v>0.76382523678582337</v>
      </c>
      <c r="I41" s="28">
        <f>IF(ISERROR(D41/$D$6),0,100*D41/$D$6)</f>
        <v>8.0018052321391995</v>
      </c>
      <c r="J41" s="28">
        <f>IF(ISERROR(C41/$C$40),0,100*C41/$C$40)</f>
        <v>2.8669724770642202</v>
      </c>
      <c r="K41" s="28">
        <f>IF(ISERROR(D41/$D$40),0,100*D41/$D$40)</f>
        <v>12.472069515871608</v>
      </c>
    </row>
    <row r="42" spans="1:15" x14ac:dyDescent="0.2">
      <c r="A42" s="6" t="s">
        <v>68</v>
      </c>
      <c r="B42" s="5">
        <v>320</v>
      </c>
      <c r="C42" s="38">
        <v>59</v>
      </c>
      <c r="D42" s="13">
        <v>7509.3</v>
      </c>
      <c r="E42" s="28">
        <f>IF(ISERROR(D42/C42),,D42/C42)</f>
        <v>127.27627118644068</v>
      </c>
      <c r="F42" s="28">
        <f>IF(ISERROR(C42/$B$3),0,C42/$B$3)</f>
        <v>0.55660377358490565</v>
      </c>
      <c r="G42" s="28">
        <f>IF(ISERROR(D42/$B$3),0,D42/$B$3)</f>
        <v>70.842452830188677</v>
      </c>
      <c r="H42" s="28">
        <f>IF(ISERROR(C42/$C$6),0,100*C42/$C$6)</f>
        <v>1.8026275588145433</v>
      </c>
      <c r="I42" s="28">
        <f>IF(ISERROR(D42/$D$6),0,100*D42/$D$6)</f>
        <v>9.4930179992263284</v>
      </c>
      <c r="J42" s="28">
        <f>IF(ISERROR(C42/$C$40),0,100*C42/$C$40)</f>
        <v>6.7660550458715596</v>
      </c>
      <c r="K42" s="28">
        <f>IF(ISERROR(D42/$D$40),0,100*D42/$D$40)</f>
        <v>14.796358692439558</v>
      </c>
    </row>
    <row r="43" spans="1:15" x14ac:dyDescent="0.2">
      <c r="A43" s="6" t="s">
        <v>69</v>
      </c>
      <c r="B43" s="5">
        <v>330</v>
      </c>
      <c r="C43" s="38">
        <v>45</v>
      </c>
      <c r="D43" s="13">
        <v>2241.1</v>
      </c>
      <c r="E43" s="28">
        <f>IF(ISERROR(D43/C43),,D43/C43)</f>
        <v>49.80222222222222</v>
      </c>
      <c r="F43" s="28">
        <f>IF(ISERROR(C43/$B$3),0,C43/$B$3)</f>
        <v>0.42452830188679247</v>
      </c>
      <c r="G43" s="28">
        <f>IF(ISERROR(D43/$B$3),0,D43/$B$3)</f>
        <v>21.142452830188677</v>
      </c>
      <c r="H43" s="28">
        <f>IF(ISERROR(C43/$C$6),0,100*C43/$C$6)</f>
        <v>1.3748854262144821</v>
      </c>
      <c r="I43" s="28">
        <f>IF(ISERROR(D43/$D$6),0,100*D43/$D$6)</f>
        <v>2.8331272739224858</v>
      </c>
      <c r="J43" s="28">
        <f>IF(ISERROR(C43/$C$40),0,100*C43/$C$40)</f>
        <v>5.1605504587155959</v>
      </c>
      <c r="K43" s="28">
        <f>IF(ISERROR(D43/$D$40),0,100*D43/$D$40)</f>
        <v>4.4158735788457371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47</v>
      </c>
      <c r="D44" s="13">
        <v>2335.9</v>
      </c>
      <c r="E44" s="28">
        <f>IF(ISERROR(D44/C44),,D44/C44)</f>
        <v>49.7</v>
      </c>
      <c r="F44" s="28">
        <f>IF(ISERROR(C44/$B$3),0,C44/$B$3)</f>
        <v>0.44339622641509435</v>
      </c>
      <c r="G44" s="28">
        <f>IF(ISERROR(D44/$B$3),0,D44/$B$3)</f>
        <v>22.036792452830191</v>
      </c>
      <c r="H44" s="28">
        <f>IF(ISERROR(C44/$C$6),0,100*C44/$C$6)</f>
        <v>1.4359914451573479</v>
      </c>
      <c r="I44" s="28">
        <f>IF(ISERROR(D44/$D$6),0,100*D44/$D$6)</f>
        <v>2.9529704159366092</v>
      </c>
      <c r="J44" s="28">
        <f>IF(ISERROR(C44/$C$40),0,100*C44/$C$40)</f>
        <v>5.3899082568807337</v>
      </c>
      <c r="K44" s="28">
        <f>IF(ISERROR(D44/$D$40),0,100*D44/$D$40)</f>
        <v>4.6026679277255624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189</v>
      </c>
      <c r="D45" s="13">
        <v>18586.100000000002</v>
      </c>
      <c r="E45" s="28">
        <f>IF(ISERROR(D45/C45),,D45/C45)</f>
        <v>98.339153439153449</v>
      </c>
      <c r="F45" s="28">
        <f>IF(ISERROR(C45/$B$3),0,C45/$B$3)</f>
        <v>1.7830188679245282</v>
      </c>
      <c r="G45" s="28">
        <f>IF(ISERROR(D45/$B$3),0,D45/$B$3)</f>
        <v>175.34056603773587</v>
      </c>
      <c r="H45" s="28">
        <f>IF(ISERROR(C45/$C$6),0,100*C45/$C$6)</f>
        <v>5.7745187901008252</v>
      </c>
      <c r="I45" s="28">
        <f>IF(ISERROR(D45/$D$6),0,100*D45/$D$6)</f>
        <v>23.495955926041105</v>
      </c>
      <c r="J45" s="28">
        <f>IF(ISERROR(C45/$C$40),0,100*C45/$C$40)</f>
        <v>21.674311926605505</v>
      </c>
      <c r="K45" s="28">
        <f>IF(ISERROR(D45/$D$40),0,100*D45/$D$40)</f>
        <v>36.622135524423172</v>
      </c>
    </row>
    <row r="46" spans="1:15" x14ac:dyDescent="0.2">
      <c r="A46" s="6" t="s">
        <v>72</v>
      </c>
      <c r="B46" s="5">
        <v>360</v>
      </c>
      <c r="C46" s="38">
        <v>37</v>
      </c>
      <c r="D46" s="13">
        <v>1701.0000000000002</v>
      </c>
      <c r="E46" s="28">
        <f>IF(ISERROR(D46/C46),,D46/C46)</f>
        <v>45.972972972972983</v>
      </c>
      <c r="F46" s="28">
        <f>IF(ISERROR(C46/$B$3),0,C46/$B$3)</f>
        <v>0.34905660377358488</v>
      </c>
      <c r="G46" s="28">
        <f>IF(ISERROR(D46/$B$3),0,D46/$B$3)</f>
        <v>16.047169811320757</v>
      </c>
      <c r="H46" s="28">
        <f>IF(ISERROR(C46/$C$6),0,100*C46/$C$6)</f>
        <v>1.1304613504430185</v>
      </c>
      <c r="I46" s="28">
        <f>IF(ISERROR(D46/$D$6),0,100*D46/$D$6)</f>
        <v>2.1503500481648072</v>
      </c>
      <c r="J46" s="28">
        <f>IF(ISERROR(C46/$C$40),0,100*C46/$C$40)</f>
        <v>4.2431192660550456</v>
      </c>
      <c r="K46" s="28">
        <f>IF(ISERROR(D46/$D$40),0,100*D46/$D$40)</f>
        <v>3.3516580954069877</v>
      </c>
    </row>
    <row r="47" spans="1:15" x14ac:dyDescent="0.2">
      <c r="A47" s="6" t="s">
        <v>73</v>
      </c>
      <c r="B47" s="5">
        <v>370</v>
      </c>
      <c r="C47" s="38">
        <v>256</v>
      </c>
      <c r="D47" s="13">
        <v>9132.9000000000015</v>
      </c>
      <c r="E47" s="28">
        <f>IF(ISERROR(D47/C47),,D47/C47)</f>
        <v>35.675390625000006</v>
      </c>
      <c r="F47" s="28">
        <f>IF(ISERROR(C47/$B$3),0,C47/$B$3)</f>
        <v>2.4150943396226414</v>
      </c>
      <c r="G47" s="28">
        <f>IF(ISERROR(D47/$B$3),0,D47/$B$3)</f>
        <v>86.15943396226416</v>
      </c>
      <c r="H47" s="28">
        <f>IF(ISERROR(C47/$C$6),0,100*C47/$C$6)</f>
        <v>7.8215704246868318</v>
      </c>
      <c r="I47" s="28">
        <f>IF(ISERROR(D47/$D$6),0,100*D47/$D$6)</f>
        <v>11.545521431442896</v>
      </c>
      <c r="J47" s="28">
        <f>IF(ISERROR(C47/$C$40),0,100*C47/$C$40)</f>
        <v>29.357798165137616</v>
      </c>
      <c r="K47" s="28">
        <f>IF(ISERROR(D47/$D$40),0,100*D47/$D$40)</f>
        <v>17.99550747768517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182</v>
      </c>
      <c r="D48" s="13">
        <v>1989.2999999999997</v>
      </c>
      <c r="E48" s="28">
        <f>IF(ISERROR(D48/C48),,D48/C48)</f>
        <v>10.93021978021978</v>
      </c>
      <c r="F48" s="28">
        <f>IF(ISERROR(C48/$B$3),0,C48/$B$3)</f>
        <v>1.7169811320754718</v>
      </c>
      <c r="G48" s="28">
        <f>IF(ISERROR(D48/$B$3),0,D48/$B$3)</f>
        <v>18.766981132075468</v>
      </c>
      <c r="H48" s="28">
        <f>IF(ISERROR(C48/$C$6),0,100*C48/$C$6)</f>
        <v>5.5606477238007948</v>
      </c>
      <c r="I48" s="28">
        <f>IF(ISERROR(D48/$D$6),0,100*D48/$D$6)</f>
        <v>2.5148097300495293</v>
      </c>
      <c r="J48" s="28">
        <f>IF(ISERROR(C48/$C$40),0,100*C48/$C$40)</f>
        <v>20.871559633027523</v>
      </c>
      <c r="K48" s="28">
        <f>IF(ISERROR(D48/$D$40),0,100*D48/$D$40)</f>
        <v>3.919725719690252</v>
      </c>
    </row>
    <row r="49" spans="1:14" x14ac:dyDescent="0.2">
      <c r="A49" s="6" t="s">
        <v>75</v>
      </c>
      <c r="B49" s="5">
        <v>372</v>
      </c>
      <c r="C49" s="38">
        <v>25</v>
      </c>
      <c r="D49" s="13">
        <v>3331.2</v>
      </c>
      <c r="E49" s="28">
        <f>IF(ISERROR(D49/C49),,D49/C49)</f>
        <v>133.24799999999999</v>
      </c>
      <c r="F49" s="28">
        <f>IF(ISERROR(C49/$B$3),0,C49/$B$3)</f>
        <v>0.23584905660377359</v>
      </c>
      <c r="G49" s="28">
        <f>IF(ISERROR(D49/$B$3),0,D49/$B$3)</f>
        <v>31.426415094339621</v>
      </c>
      <c r="H49" s="28">
        <f>IF(ISERROR(C49/$C$6),0,100*C49/$C$6)</f>
        <v>0.76382523678582337</v>
      </c>
      <c r="I49" s="28">
        <f>IF(ISERROR(D49/$D$6),0,100*D49/$D$6)</f>
        <v>4.2111969902684327</v>
      </c>
      <c r="J49" s="28">
        <f>IF(ISERROR(C49/$C$40),0,100*C49/$C$40)</f>
        <v>2.8669724770642202</v>
      </c>
      <c r="K49" s="28">
        <f>IF(ISERROR(D49/$D$40),0,100*D49/$D$40)</f>
        <v>6.5638115505113204</v>
      </c>
      <c r="N49" s="1"/>
    </row>
    <row r="50" spans="1:14" x14ac:dyDescent="0.2">
      <c r="A50" s="6" t="s">
        <v>76</v>
      </c>
      <c r="B50" s="5">
        <v>373</v>
      </c>
      <c r="C50" s="38">
        <v>37</v>
      </c>
      <c r="D50" s="13">
        <v>3771.4</v>
      </c>
      <c r="E50" s="28">
        <f>IF(ISERROR(D50/C50),,D50/C50)</f>
        <v>101.92972972972973</v>
      </c>
      <c r="F50" s="28">
        <f>IF(ISERROR(C50/$B$3),0,C50/$B$3)</f>
        <v>0.34905660377358488</v>
      </c>
      <c r="G50" s="28">
        <f>IF(ISERROR(D50/$B$3),0,D50/$B$3)</f>
        <v>35.579245283018871</v>
      </c>
      <c r="H50" s="28">
        <f>IF(ISERROR(C50/$C$6),0,100*C50/$C$6)</f>
        <v>1.1304613504430185</v>
      </c>
      <c r="I50" s="28">
        <f>IF(ISERROR(D50/$D$6),0,100*D50/$D$6)</f>
        <v>4.7676838163719886</v>
      </c>
      <c r="J50" s="28">
        <f>IF(ISERROR(C50/$C$40),0,100*C50/$C$40)</f>
        <v>4.2431192660550456</v>
      </c>
      <c r="K50" s="28">
        <f>IF(ISERROR(D50/$D$40),0,100*D50/$D$40)</f>
        <v>7.4311836219975964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214</v>
      </c>
      <c r="D51" s="13">
        <v>2915.0000000000005</v>
      </c>
      <c r="E51" s="28">
        <f>IF(ISERROR(D51/C51),,D51/C51)</f>
        <v>13.621495327102807</v>
      </c>
      <c r="F51" s="28">
        <f>IF(ISERROR(C51/$B$3),0,C51/$B$3)</f>
        <v>2.0188679245283021</v>
      </c>
      <c r="G51" s="28">
        <f>IF(ISERROR(D51/$B$3),0,D51/$B$3)</f>
        <v>27.500000000000004</v>
      </c>
      <c r="H51" s="28">
        <f>IF(ISERROR(C51/$C$6),0,100*C51/$C$6)</f>
        <v>6.538344026886648</v>
      </c>
      <c r="I51" s="28">
        <f>IF(ISERROR(D51/$D$6),0,100*D51/$D$6)</f>
        <v>3.6850502001178209</v>
      </c>
      <c r="J51" s="28">
        <f>IF(ISERROR(C51/$C$40),0,100*C51/$C$40)</f>
        <v>24.541284403669724</v>
      </c>
      <c r="K51" s="28">
        <f>IF(ISERROR(D51/$D$40),0,100*D51/$D$40)</f>
        <v>5.7437291876022156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1236.3000000000002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557</v>
      </c>
      <c r="D59" s="20">
        <v>558</v>
      </c>
      <c r="E59" s="16">
        <f>(C59+D59)/2</f>
        <v>557.5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490</v>
      </c>
      <c r="D60" s="17">
        <v>490</v>
      </c>
      <c r="E60" s="16">
        <f>(C60+D60)/2</f>
        <v>490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139</v>
      </c>
      <c r="D62" s="14">
        <v>143</v>
      </c>
      <c r="E62" s="13">
        <f>(C62+D62)/2</f>
        <v>141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5</v>
      </c>
      <c r="D63" s="14">
        <v>6</v>
      </c>
      <c r="E63" s="13">
        <f>(C63+D63)/2</f>
        <v>5.5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7</v>
      </c>
      <c r="D64" s="14">
        <v>8</v>
      </c>
      <c r="E64" s="13">
        <f>(C64+D64)/2</f>
        <v>7.5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33</v>
      </c>
      <c r="D65" s="14">
        <v>36</v>
      </c>
      <c r="E65" s="13">
        <f>(C65+D65)/2</f>
        <v>34.5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245</v>
      </c>
      <c r="D66" s="14">
        <v>190</v>
      </c>
      <c r="E66" s="13">
        <f>(C66+D66)/2</f>
        <v>217.5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28</v>
      </c>
      <c r="D67" s="14">
        <v>30</v>
      </c>
      <c r="E67" s="13">
        <f>(C67+D67)/2</f>
        <v>29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67</v>
      </c>
      <c r="D68" s="17">
        <v>68</v>
      </c>
      <c r="E68" s="16">
        <f>(C68+D68)/2</f>
        <v>67.5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26</v>
      </c>
      <c r="D70" s="14">
        <v>34</v>
      </c>
      <c r="E70" s="13">
        <f>(C70+D70)/2</f>
        <v>30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2</v>
      </c>
      <c r="D71" s="14">
        <v>0</v>
      </c>
      <c r="E71" s="13">
        <f>(C71+D71)/2</f>
        <v>1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1</v>
      </c>
      <c r="D72" s="14">
        <v>0</v>
      </c>
      <c r="E72" s="13">
        <f>(C72+D72)/2</f>
        <v>0.5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3</v>
      </c>
      <c r="D73" s="14">
        <v>5</v>
      </c>
      <c r="E73" s="13">
        <f>(C73+D73)/2</f>
        <v>4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23</v>
      </c>
      <c r="D74" s="14">
        <v>17</v>
      </c>
      <c r="E74" s="13">
        <f>(C74+D74)/2</f>
        <v>20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2</v>
      </c>
      <c r="D75" s="14">
        <v>2</v>
      </c>
      <c r="E75" s="13">
        <f>(C75+D75)/2</f>
        <v>2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41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19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1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18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C3" sqref="C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119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93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3027</v>
      </c>
      <c r="D6" s="59">
        <v>36086.19999999999</v>
      </c>
      <c r="E6" s="42">
        <f>IF(ISERROR(D6/C6),,D6/C6)</f>
        <v>11.9214403700033</v>
      </c>
      <c r="F6" s="42">
        <f>IF(ISERROR(C6/$B$3),0,C6/$B$3)</f>
        <v>32.548387096774192</v>
      </c>
      <c r="G6" s="42">
        <f>IF(ISERROR(D6/$B$3),0,D6/$B$3)</f>
        <v>388.02365591397836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882</v>
      </c>
      <c r="D7" s="16">
        <v>14575.599999999999</v>
      </c>
      <c r="E7" s="42">
        <f>IF(ISERROR(D7/C7),,D7/C7)</f>
        <v>16.525623582766439</v>
      </c>
      <c r="F7" s="42">
        <f>IF(ISERROR(C7/$B$3),0,C7/$B$3)</f>
        <v>9.4838709677419359</v>
      </c>
      <c r="G7" s="42">
        <f>IF(ISERROR(D7/$B$3),0,D7/$B$3)</f>
        <v>156.7268817204301</v>
      </c>
      <c r="H7" s="42">
        <f>IF(ISERROR(C7/$C$6),0,100*C7/$C$6)</f>
        <v>29.137760158572846</v>
      </c>
      <c r="I7" s="42">
        <f>IF(ISERROR(D7/$D$6),0,100*D7/$D$6)</f>
        <v>40.391063619887937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629</v>
      </c>
      <c r="D8" s="13">
        <v>10427.4</v>
      </c>
      <c r="E8" s="28">
        <f>IF(ISERROR(D8/C8),,D8/C8)</f>
        <v>16.577742448330682</v>
      </c>
      <c r="F8" s="28">
        <f>IF(ISERROR(C8/$B$3),0,C8/$B$3)</f>
        <v>6.763440860215054</v>
      </c>
      <c r="G8" s="28">
        <f>IF(ISERROR(D8/$B$3),0,D8/$B$3)</f>
        <v>112.12258064516129</v>
      </c>
      <c r="H8" s="28">
        <f>IF(ISERROR(C8/$C$6),0,100*C8/$C$6)</f>
        <v>20.779649818301948</v>
      </c>
      <c r="I8" s="28">
        <f>IF(ISERROR(D8/$D$6),0,100*D8/$D$6)</f>
        <v>28.895810586872553</v>
      </c>
      <c r="J8" s="28">
        <f>IF(ISERROR(C8/$C$7),0,100*C8/$C$7)</f>
        <v>71.315192743764172</v>
      </c>
      <c r="K8" s="28">
        <f>IF(ISERROR(D8/$D$7),0,100*D8/$D$7)</f>
        <v>71.540108125909057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116</v>
      </c>
      <c r="D9" s="13">
        <v>2078.1999999999998</v>
      </c>
      <c r="E9" s="28">
        <f>IF(ISERROR(D9/C9),,D9/C9)</f>
        <v>17.915517241379309</v>
      </c>
      <c r="F9" s="28">
        <f>IF(ISERROR(C9/$B$3),0,C9/$B$3)</f>
        <v>1.2473118279569892</v>
      </c>
      <c r="G9" s="28">
        <f>IF(ISERROR(D9/$B$3),0,D9/$B$3)</f>
        <v>22.346236559139783</v>
      </c>
      <c r="H9" s="28">
        <f>IF(ISERROR(C9/$C$6),0,100*C9/$C$6)</f>
        <v>3.8321770730095803</v>
      </c>
      <c r="I9" s="28">
        <f>IF(ISERROR(D9/$D$6),0,100*D9/$D$6)</f>
        <v>5.7589882004755291</v>
      </c>
      <c r="J9" s="28">
        <f>IF(ISERROR(C9/$C$7),0,100*C9/$C$7)</f>
        <v>13.151927437641723</v>
      </c>
      <c r="K9" s="28">
        <f>IF(ISERROR(D9/$D$7),0,100*D9/$D$7)</f>
        <v>14.258075139273855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5</v>
      </c>
      <c r="D10" s="13">
        <v>18.2</v>
      </c>
      <c r="E10" s="28">
        <f>IF(ISERROR(D10/C10),,D10/C10)</f>
        <v>3.6399999999999997</v>
      </c>
      <c r="F10" s="28">
        <f>IF(ISERROR(C10/$B$3),0,C10/$B$3)</f>
        <v>5.3763440860215055E-2</v>
      </c>
      <c r="G10" s="28">
        <f>IF(ISERROR(D10/$B$3),0,D10/$B$3)</f>
        <v>0.19569892473118278</v>
      </c>
      <c r="H10" s="28">
        <f>IF(ISERROR(C10/$C$6),0,100*C10/$C$6)</f>
        <v>0.16518004625041294</v>
      </c>
      <c r="I10" s="28">
        <f>IF(ISERROR(D10/$D$6),0,100*D10/$D$6)</f>
        <v>5.0434792247451947E-2</v>
      </c>
      <c r="J10" s="28">
        <f>IF(ISERROR(C10/$C$7),0,100*C10/$C$7)</f>
        <v>0.56689342403628118</v>
      </c>
      <c r="K10" s="28">
        <f>IF(ISERROR(D10/$D$7),0,100*D10/$D$7)</f>
        <v>0.12486621476988942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132</v>
      </c>
      <c r="D11" s="13">
        <v>2051.8000000000002</v>
      </c>
      <c r="E11" s="28">
        <f>IF(ISERROR(D11/C11),,D11/C11)</f>
        <v>15.543939393939395</v>
      </c>
      <c r="F11" s="28">
        <f>IF(ISERROR(C11/$B$3),0,C11/$B$3)</f>
        <v>1.4193548387096775</v>
      </c>
      <c r="G11" s="28">
        <f>IF(ISERROR(D11/$B$3),0,D11/$B$3)</f>
        <v>22.062365591397853</v>
      </c>
      <c r="H11" s="28">
        <f>IF(ISERROR(C11/$C$6),0,100*C11/$C$6)</f>
        <v>4.3607532210109019</v>
      </c>
      <c r="I11" s="28">
        <f>IF(ISERROR(D11/$D$6),0,100*D11/$D$6)</f>
        <v>5.6858300402924131</v>
      </c>
      <c r="J11" s="28">
        <f>IF(ISERROR(C11/$C$7),0,100*C11/$C$7)</f>
        <v>14.965986394557824</v>
      </c>
      <c r="K11" s="28">
        <f>IF(ISERROR(D11/$D$7),0,100*D11/$D$7)</f>
        <v>14.076950520047205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28</v>
      </c>
      <c r="D12" s="13">
        <v>493.5</v>
      </c>
      <c r="E12" s="28">
        <f>IF(ISERROR(D12/C12),,D12/C12)</f>
        <v>17.625</v>
      </c>
      <c r="F12" s="28">
        <f>IF(ISERROR(C12/$B$3),0,C12/$B$3)</f>
        <v>0.30107526881720431</v>
      </c>
      <c r="G12" s="28">
        <f>IF(ISERROR(D12/$B$3),0,D12/$B$3)</f>
        <v>5.306451612903226</v>
      </c>
      <c r="H12" s="28">
        <f>IF(ISERROR(C12/$C$6),0,100*C12/$C$6)</f>
        <v>0.92500825900231254</v>
      </c>
      <c r="I12" s="28">
        <f>IF(ISERROR(D12/$D$6),0,100*D12/$D$6)</f>
        <v>1.3675587897866779</v>
      </c>
      <c r="J12" s="28">
        <f>IF(ISERROR(C12/$C$7),0,100*C12/$C$7)</f>
        <v>3.1746031746031744</v>
      </c>
      <c r="K12" s="28">
        <f>IF(ISERROR(D12/$D$7),0,100*D12/$D$7)</f>
        <v>3.3857954389527709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505</v>
      </c>
      <c r="D13" s="16">
        <v>8565.4</v>
      </c>
      <c r="E13" s="42">
        <f>IF(ISERROR(D13/C13),,D13/C13)</f>
        <v>16.961188118811879</v>
      </c>
      <c r="F13" s="42">
        <f>IF(ISERROR(C13/$B$3),0,C13/$B$3)</f>
        <v>5.43010752688172</v>
      </c>
      <c r="G13" s="42">
        <f>IF(ISERROR(D13/$B$3),0,D13/$B$3)</f>
        <v>92.101075268817198</v>
      </c>
      <c r="H13" s="42">
        <f>IF(ISERROR(C13/$C$6),0,100*C13/$C$6)</f>
        <v>16.683184671291709</v>
      </c>
      <c r="I13" s="42">
        <f>IF(ISERROR(D13/$D$6),0,100*D13/$D$6)</f>
        <v>23.735943380017854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260</v>
      </c>
      <c r="D14" s="13">
        <v>8382</v>
      </c>
      <c r="E14" s="28">
        <f>IF(ISERROR(D14/C14),,D14/C14)</f>
        <v>32.238461538461536</v>
      </c>
      <c r="F14" s="28">
        <f>IF(ISERROR(C14/$B$3),0,C14/$B$3)</f>
        <v>2.795698924731183</v>
      </c>
      <c r="G14" s="28">
        <f>IF(ISERROR(D14/$B$3),0,D14/$B$3)</f>
        <v>90.129032258064512</v>
      </c>
      <c r="H14" s="28">
        <f>IF(ISERROR(C14/$C$6),0,100*C14/$C$6)</f>
        <v>8.5893624050214736</v>
      </c>
      <c r="I14" s="28">
        <f>IF(ISERROR(D14/$D$6),0,100*D14/$D$6)</f>
        <v>23.227715858139682</v>
      </c>
      <c r="J14" s="28">
        <f>IF(ISERROR(C14/$C$13),0,100*C14/$C$13)</f>
        <v>51.485148514851488</v>
      </c>
      <c r="K14" s="28">
        <f>IF(ISERROR(D14/$D$13),0,100*D14/$D$13)</f>
        <v>97.858827375253938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245</v>
      </c>
      <c r="D15" s="13">
        <v>183.4</v>
      </c>
      <c r="E15" s="28">
        <f>IF(ISERROR(D15/C15),,D15/C15)</f>
        <v>0.74857142857142855</v>
      </c>
      <c r="F15" s="28">
        <f>IF(ISERROR(C15/$B$3),0,C15/$B$3)</f>
        <v>2.6344086021505375</v>
      </c>
      <c r="G15" s="28">
        <f>IF(ISERROR(D15/$B$3),0,D15/$B$3)</f>
        <v>1.9720430107526883</v>
      </c>
      <c r="H15" s="28">
        <f>IF(ISERROR(C15/$C$6),0,100*C15/$C$6)</f>
        <v>8.0938222662702337</v>
      </c>
      <c r="I15" s="28">
        <f>IF(ISERROR(D15/$D$6),0,100*D15/$D$6)</f>
        <v>0.50822752187816966</v>
      </c>
      <c r="J15" s="28">
        <f>IF(ISERROR(C15/$C$13),0,100*C15/$C$13)</f>
        <v>48.514851485148512</v>
      </c>
      <c r="K15" s="28">
        <f>IF(ISERROR(D15/$D$7),0,100*D15/$D$7)</f>
        <v>1.2582672411427318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1636</v>
      </c>
      <c r="D16" s="16">
        <v>12933.999999999998</v>
      </c>
      <c r="E16" s="42">
        <f>IF(ISERROR(D16/C16),,D16/C16)</f>
        <v>7.9058679706601458</v>
      </c>
      <c r="F16" s="42">
        <f>IF(ISERROR(C16/$B$3),0,C16/$B$3)</f>
        <v>17.591397849462364</v>
      </c>
      <c r="G16" s="42">
        <f>IF(ISERROR(D16/$B$3),0,D16/$B$3)</f>
        <v>139.07526881720429</v>
      </c>
      <c r="H16" s="42">
        <f>IF(ISERROR(C16/$C$6),0,100*C16/$C$6)</f>
        <v>54.046911133135119</v>
      </c>
      <c r="I16" s="42">
        <f>IF(ISERROR(D16/$D$6),0,100*D16/$D$6)</f>
        <v>35.841956204865021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376</v>
      </c>
      <c r="D17" s="13">
        <v>3118.2000000000003</v>
      </c>
      <c r="E17" s="28">
        <f>IF(ISERROR(D17/C17),,D17/C17)</f>
        <v>8.2930851063829802</v>
      </c>
      <c r="F17" s="28">
        <f>IF(ISERROR(C17/$B$3),0,C17/$B$3)</f>
        <v>4.043010752688172</v>
      </c>
      <c r="G17" s="28">
        <f>IF(ISERROR(D17/$B$3),0,D17/$B$3)</f>
        <v>33.529032258064518</v>
      </c>
      <c r="H17" s="28">
        <f>IF(ISERROR(C17/$C$6),0,100*C17/$C$6)</f>
        <v>12.421539478031054</v>
      </c>
      <c r="I17" s="28">
        <f>IF(ISERROR(D17/$D$6),0,100*D17/$D$6)</f>
        <v>8.6409763289013561</v>
      </c>
      <c r="J17" s="28">
        <f>IF(ISERROR(C17/$C$16),0,100*C17/$C$16)</f>
        <v>22.982885085574573</v>
      </c>
      <c r="K17" s="28">
        <f>IF(ISERROR(D17/$D$16),0,100*D17/$D$16)</f>
        <v>24.108551105613117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9</v>
      </c>
      <c r="D18" s="13">
        <v>295.10000000000002</v>
      </c>
      <c r="E18" s="28">
        <f>IF(ISERROR(D18/C18),,D18/C18)</f>
        <v>32.788888888888891</v>
      </c>
      <c r="F18" s="28">
        <f>IF(ISERROR(C18/$B$3),0,C18/$B$3)</f>
        <v>9.6774193548387094E-2</v>
      </c>
      <c r="G18" s="28">
        <f>IF(ISERROR(D18/$B$3),0,D18/$B$3)</f>
        <v>3.1731182795698927</v>
      </c>
      <c r="H18" s="28">
        <f>IF(ISERROR(C18/$C$6),0,100*C18/$C$6)</f>
        <v>0.29732408325074333</v>
      </c>
      <c r="I18" s="28">
        <f>IF(ISERROR(D18/$D$6),0,100*D18/$D$6)</f>
        <v>0.81776413144082816</v>
      </c>
      <c r="J18" s="28">
        <f>IF(ISERROR(C18/$C$16),0,100*C18/$C$16)</f>
        <v>0.55012224938875309</v>
      </c>
      <c r="K18" s="28">
        <f>IF(ISERROR(D18/$D$16),0,100*D18/$D$16)</f>
        <v>2.2815834235348698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1142</v>
      </c>
      <c r="D19" s="13">
        <v>7136.0999999999985</v>
      </c>
      <c r="E19" s="28">
        <f>IF(ISERROR(D19/C19),,D19/C19)</f>
        <v>6.2487740805604188</v>
      </c>
      <c r="F19" s="28">
        <f>IF(ISERROR(C19/$B$3),0,C19/$B$3)</f>
        <v>12.279569892473118</v>
      </c>
      <c r="G19" s="28">
        <f>IF(ISERROR(D19/$B$3),0,D19/$B$3)</f>
        <v>76.732258064516117</v>
      </c>
      <c r="H19" s="28">
        <f>IF(ISERROR(C19/$C$6),0,100*C19/$C$6)</f>
        <v>37.727122563594321</v>
      </c>
      <c r="I19" s="28">
        <f>IF(ISERROR(D19/$D$6),0,100*D19/$D$6)</f>
        <v>19.775149503134166</v>
      </c>
      <c r="J19" s="28">
        <f>IF(ISERROR(C19/$C$16),0,100*C19/$C$16)</f>
        <v>69.804400977995115</v>
      </c>
      <c r="K19" s="28">
        <f>IF(ISERROR(D19/$D$16),0,100*D19/$D$16)</f>
        <v>55.173186949126332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495</v>
      </c>
      <c r="D20" s="13">
        <v>3335.0000000000005</v>
      </c>
      <c r="E20" s="28">
        <f>IF(ISERROR(D20/C20),,D20/C20)</f>
        <v>6.7373737373737379</v>
      </c>
      <c r="F20" s="28">
        <f>IF(ISERROR(C20/$B$3),0,C20/$B$3)</f>
        <v>5.32258064516129</v>
      </c>
      <c r="G20" s="28">
        <f>IF(ISERROR(D20/$B$3),0,D20/$B$3)</f>
        <v>35.860215053763447</v>
      </c>
      <c r="H20" s="28">
        <f>IF(ISERROR(C20/$C$6),0,100*C20/$C$6)</f>
        <v>16.352824578790884</v>
      </c>
      <c r="I20" s="28">
        <f>IF(ISERROR(D20/$D$6),0,100*D20/$D$6)</f>
        <v>9.2417600079808953</v>
      </c>
      <c r="J20" s="28">
        <f>IF(ISERROR(C20/$C$16),0,100*C20/$C$16)</f>
        <v>30.256723716381419</v>
      </c>
      <c r="K20" s="28">
        <f>IF(ISERROR(D20/$D$16),0,100*D20/$D$16)</f>
        <v>25.784753363228706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36</v>
      </c>
      <c r="D21" s="13">
        <v>740</v>
      </c>
      <c r="E21" s="28">
        <f>IF(ISERROR(D21/C21),,D21/C21)</f>
        <v>20.555555555555557</v>
      </c>
      <c r="F21" s="28">
        <f>IF(ISERROR(C21/$B$3),0,C21/$B$3)</f>
        <v>0.38709677419354838</v>
      </c>
      <c r="G21" s="28">
        <f>IF(ISERROR(D21/$B$3),0,D21/$B$3)</f>
        <v>7.956989247311828</v>
      </c>
      <c r="H21" s="28">
        <f>IF(ISERROR(C21/$C$6),0,100*C21/$C$6)</f>
        <v>1.1892963330029733</v>
      </c>
      <c r="I21" s="28">
        <f>IF(ISERROR(D21/$D$6),0,100*D21/$D$6)</f>
        <v>2.0506453990722222</v>
      </c>
      <c r="J21" s="28">
        <f>IF(ISERROR(C21/$C$16),0,100*C21/$C$16)</f>
        <v>2.2004889975550124</v>
      </c>
      <c r="K21" s="28">
        <f>IF(ISERROR(D21/$D$16),0,100*D21/$D$16)</f>
        <v>5.721354569352096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73</v>
      </c>
      <c r="D22" s="13">
        <v>1644.6</v>
      </c>
      <c r="E22" s="28">
        <f>IF(ISERROR(D22/C22),,D22/C22)</f>
        <v>22.528767123287668</v>
      </c>
      <c r="F22" s="28">
        <f>IF(ISERROR(C22/$B$3),0,C22/$B$3)</f>
        <v>0.78494623655913975</v>
      </c>
      <c r="G22" s="28">
        <f>IF(ISERROR(D22/$B$3),0,D22/$B$3)</f>
        <v>17.683870967741935</v>
      </c>
      <c r="H22" s="28">
        <f>IF(ISERROR(C22/$C$6),0,100*C22/$C$6)</f>
        <v>2.4116286752560292</v>
      </c>
      <c r="I22" s="28">
        <f>IF(ISERROR(D22/$D$6),0,100*D22/$D$6)</f>
        <v>4.5574208423164544</v>
      </c>
      <c r="J22" s="28">
        <f>IF(ISERROR(C22/$C$16),0,100*C22/$C$16)</f>
        <v>4.462102689486553</v>
      </c>
      <c r="K22" s="28">
        <f>IF(ISERROR(D22/$D$16),0,100*D22/$D$16)</f>
        <v>12.715323952373591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4</v>
      </c>
      <c r="D23" s="16">
        <v>11.2</v>
      </c>
      <c r="E23" s="42">
        <f>IF(ISERROR(D23/C23),,D23/C23)</f>
        <v>2.8</v>
      </c>
      <c r="F23" s="42">
        <f>IF(ISERROR(C23/$B$3),0,C23/$B$3)</f>
        <v>4.3010752688172046E-2</v>
      </c>
      <c r="G23" s="42">
        <f>IF(ISERROR(D23/$B$3),0,D23/$B$3)</f>
        <v>0.12043010752688171</v>
      </c>
      <c r="H23" s="42">
        <f>IF(ISERROR(C23/$C$6),0,100*C23/$C$6)</f>
        <v>0.13214403700033037</v>
      </c>
      <c r="I23" s="42">
        <f>IF(ISERROR(D23/$D$6),0,100*D23/$D$6)</f>
        <v>3.1036795229201199E-2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4</v>
      </c>
      <c r="D25" s="13">
        <v>11.2</v>
      </c>
      <c r="E25" s="28">
        <f>IF(ISERROR(D25/C25),,D25/C25)</f>
        <v>2.8</v>
      </c>
      <c r="F25" s="28">
        <f>IF(ISERROR(C25/$B$3),0,C25/$B$3)</f>
        <v>4.3010752688172046E-2</v>
      </c>
      <c r="G25" s="28">
        <f>IF(ISERROR(D25/$B$3),0,D25/$B$3)</f>
        <v>0.12043010752688171</v>
      </c>
      <c r="H25" s="28">
        <f>IF(ISERROR(C25/$C$6),0,100*C25/$C$6)</f>
        <v>0.13214403700033037</v>
      </c>
      <c r="I25" s="28">
        <f>IF(ISERROR(D25/$D$6),0,100*D25/$D$6)</f>
        <v>3.1036795229201199E-2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14</v>
      </c>
      <c r="D26" s="16">
        <v>593.40000000000009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882</v>
      </c>
      <c r="D28" s="16">
        <v>14575.599999999999</v>
      </c>
      <c r="E28" s="42">
        <f>IF(ISERROR(D28/C28),,D28/C28)</f>
        <v>16.525623582766439</v>
      </c>
      <c r="F28" s="42">
        <f>IF(ISERROR(C28/$B$3),0,C28/$B$3)</f>
        <v>9.4838709677419359</v>
      </c>
      <c r="G28" s="42">
        <f>IF(ISERROR(D28/$B$3),0,D28/$B$3)</f>
        <v>156.7268817204301</v>
      </c>
      <c r="H28" s="42">
        <f>IF(ISERROR(C28/$C$6),0,100*C28/$C$6)</f>
        <v>29.137760158572846</v>
      </c>
      <c r="I28" s="42">
        <f>IF(ISERROR(D28/$D$6),0,100*D28/$D$6)</f>
        <v>40.391063619887937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30</v>
      </c>
      <c r="D29" s="13">
        <v>1132.7</v>
      </c>
      <c r="E29" s="28">
        <f>IF(ISERROR(D29/C29),,D29/C29)</f>
        <v>37.756666666666668</v>
      </c>
      <c r="F29" s="28">
        <f>IF(ISERROR(C29/$B$3),0,C29/$B$3)</f>
        <v>0.32258064516129031</v>
      </c>
      <c r="G29" s="28">
        <f>IF(ISERROR(D29/$B$3),0,D29/$B$3)</f>
        <v>12.179569892473118</v>
      </c>
      <c r="H29" s="28">
        <f>IF(ISERROR(C29/$C$6),0,100*C29/$C$6)</f>
        <v>0.99108027750247774</v>
      </c>
      <c r="I29" s="28">
        <f>IF(ISERROR(D29/$D$6),0,100*D29/$D$6)</f>
        <v>3.1388730317960891</v>
      </c>
      <c r="J29" s="28">
        <f>IF(ISERROR(C29/$C$28),0,100*C29/$C$28)</f>
        <v>3.4013605442176869</v>
      </c>
      <c r="K29" s="28">
        <f>IF(ISERROR(D29/$D$28),0,100*D29/$D$28)</f>
        <v>7.7712066741677877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10</v>
      </c>
      <c r="D30" s="13">
        <v>253.2</v>
      </c>
      <c r="E30" s="28">
        <f>IF(ISERROR(D30/C30),,D30/C30)</f>
        <v>25.32</v>
      </c>
      <c r="F30" s="28">
        <f>IF(ISERROR(C30/$B$3),0,C30/$B$3)</f>
        <v>0.10752688172043011</v>
      </c>
      <c r="G30" s="28">
        <f>IF(ISERROR(D30/$B$3),0,D30/$B$3)</f>
        <v>2.7225806451612904</v>
      </c>
      <c r="H30" s="28">
        <f>IF(ISERROR(C30/$C$6),0,100*C30/$C$6)</f>
        <v>0.33036009250082587</v>
      </c>
      <c r="I30" s="28">
        <f>IF(ISERROR(D30/$D$6),0,100*D30/$D$6)</f>
        <v>0.70165326357444135</v>
      </c>
      <c r="J30" s="28">
        <f>IF(ISERROR(C30/$C$28),0,100*C30/$C$28)</f>
        <v>1.1337868480725624</v>
      </c>
      <c r="K30" s="28">
        <f>IF(ISERROR(D30/$D$28),0,100*D30/$D$28)</f>
        <v>1.7371497571283516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8</v>
      </c>
      <c r="D31" s="13">
        <v>39.9</v>
      </c>
      <c r="E31" s="28">
        <f>IF(ISERROR(D31/C31),,D31/C31)</f>
        <v>4.9874999999999998</v>
      </c>
      <c r="F31" s="28">
        <f>IF(ISERROR(C31/$B$3),0,C31/$B$3)</f>
        <v>8.6021505376344093E-2</v>
      </c>
      <c r="G31" s="28">
        <f>IF(ISERROR(D31/$B$3),0,D31/$B$3)</f>
        <v>0.42903225806451611</v>
      </c>
      <c r="H31" s="28">
        <f>IF(ISERROR(C31/$C$6),0,100*C31/$C$6)</f>
        <v>0.26428807400066073</v>
      </c>
      <c r="I31" s="28">
        <f>IF(ISERROR(D31/$D$6),0,100*D31/$D$6)</f>
        <v>0.11056858300402927</v>
      </c>
      <c r="J31" s="28">
        <f>IF(ISERROR(C31/$C$28),0,100*C31/$C$28)</f>
        <v>0.90702947845804993</v>
      </c>
      <c r="K31" s="28">
        <f>IF(ISERROR(D31/$D$28),0,100*D31/$D$28)</f>
        <v>0.27374516314937297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239</v>
      </c>
      <c r="D32" s="13">
        <v>6901.3999999999987</v>
      </c>
      <c r="E32" s="28">
        <f>IF(ISERROR(D32/C32),,D32/C32)</f>
        <v>28.876150627615058</v>
      </c>
      <c r="F32" s="28">
        <f>IF(ISERROR(C32/$B$3),0,C32/$B$3)</f>
        <v>2.5698924731182795</v>
      </c>
      <c r="G32" s="28">
        <f>IF(ISERROR(D32/$B$3),0,D32/$B$3)</f>
        <v>74.208602150537615</v>
      </c>
      <c r="H32" s="28">
        <f>IF(ISERROR(C32/$C$6),0,100*C32/$C$6)</f>
        <v>7.8956062107697393</v>
      </c>
      <c r="I32" s="28">
        <f>IF(ISERROR(D32/$D$6),0,100*D32/$D$6)</f>
        <v>19.12476237453653</v>
      </c>
      <c r="J32" s="28">
        <f>IF(ISERROR(C32/$C$28),0,100*C32/$C$28)</f>
        <v>27.09750566893424</v>
      </c>
      <c r="K32" s="28">
        <f>IF(ISERROR(D32/$D$28),0,100*D32/$D$28)</f>
        <v>47.348994209500809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233</v>
      </c>
      <c r="D33" s="13">
        <v>2255.4000000000005</v>
      </c>
      <c r="E33" s="28">
        <f>IF(ISERROR(D33/C33),,D33/C33)</f>
        <v>9.6798283261802602</v>
      </c>
      <c r="F33" s="28">
        <f>IF(ISERROR(C33/$B$3),0,C33/$B$3)</f>
        <v>2.5053763440860215</v>
      </c>
      <c r="G33" s="28">
        <f>IF(ISERROR(D33/$B$3),0,D33/$B$3)</f>
        <v>24.251612903225812</v>
      </c>
      <c r="H33" s="28">
        <f>IF(ISERROR(C33/$C$6),0,100*C33/$C$6)</f>
        <v>7.6973901552692432</v>
      </c>
      <c r="I33" s="28">
        <f>IF(ISERROR(D33/$D$6),0,100*D33/$D$6)</f>
        <v>6.2500346392803934</v>
      </c>
      <c r="J33" s="28">
        <f>IF(ISERROR(C33/$C$28),0,100*C33/$C$28)</f>
        <v>26.417233560090704</v>
      </c>
      <c r="K33" s="28">
        <f>IF(ISERROR(D33/$D$28),0,100*D33/$D$28)</f>
        <v>15.473805538022454</v>
      </c>
    </row>
    <row r="34" spans="1:15" x14ac:dyDescent="0.2">
      <c r="A34" s="6" t="s">
        <v>61</v>
      </c>
      <c r="B34" s="48">
        <v>223</v>
      </c>
      <c r="C34" s="38">
        <v>238</v>
      </c>
      <c r="D34" s="13">
        <v>3044.2000000000003</v>
      </c>
      <c r="E34" s="28">
        <f>IF(ISERROR(D34/C34),,D34/C34)</f>
        <v>12.790756302521009</v>
      </c>
      <c r="F34" s="28">
        <f>IF(ISERROR(C34/$B$3),0,C34/$B$3)</f>
        <v>2.5591397849462365</v>
      </c>
      <c r="G34" s="28">
        <f>IF(ISERROR(D34/$B$3),0,D34/$B$3)</f>
        <v>32.733333333333334</v>
      </c>
      <c r="H34" s="28">
        <f>IF(ISERROR(C34/$C$6),0,100*C34/$C$6)</f>
        <v>7.8625702015196568</v>
      </c>
      <c r="I34" s="28">
        <f>IF(ISERROR(D34/$D$6),0,100*D34/$D$6)</f>
        <v>8.4359117889941331</v>
      </c>
      <c r="J34" s="28">
        <f>IF(ISERROR(C34/$C$28),0,100*C34/$C$28)</f>
        <v>26.984126984126984</v>
      </c>
      <c r="K34" s="28">
        <f>IF(ISERROR(D34/$D$28),0,100*D34/$D$28)</f>
        <v>20.885589615521834</v>
      </c>
    </row>
    <row r="35" spans="1:15" x14ac:dyDescent="0.2">
      <c r="A35" s="6" t="s">
        <v>62</v>
      </c>
      <c r="B35" s="48">
        <v>224</v>
      </c>
      <c r="C35" s="38">
        <v>45</v>
      </c>
      <c r="D35" s="13">
        <v>393.2</v>
      </c>
      <c r="E35" s="28">
        <f>IF(ISERROR(D35/C35),,D35/C35)</f>
        <v>8.7377777777777776</v>
      </c>
      <c r="F35" s="28">
        <f>IF(ISERROR(C35/$B$3),0,C35/$B$3)</f>
        <v>0.4838709677419355</v>
      </c>
      <c r="G35" s="28">
        <f>IF(ISERROR(D35/$B$3),0,D35/$B$3)</f>
        <v>4.2279569892473114</v>
      </c>
      <c r="H35" s="28">
        <f>IF(ISERROR(C35/$C$6),0,100*C35/$C$6)</f>
        <v>1.4866204162537167</v>
      </c>
      <c r="I35" s="28">
        <f>IF(ISERROR(D35/$D$6),0,100*D35/$D$6)</f>
        <v>1.0896132039394564</v>
      </c>
      <c r="J35" s="28">
        <f>IF(ISERROR(C35/$C$28),0,100*C35/$C$28)</f>
        <v>5.1020408163265305</v>
      </c>
      <c r="K35" s="28">
        <f>IF(ISERROR(D35/$D$28),0,100*D35/$D$28)</f>
        <v>2.6976591015121163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12</v>
      </c>
      <c r="D37" s="13">
        <v>130.30000000000001</v>
      </c>
      <c r="E37" s="28">
        <f>IF(ISERROR(D37/C37),,D37/C37)</f>
        <v>10.858333333333334</v>
      </c>
      <c r="F37" s="28">
        <f>IF(ISERROR(C37/$B$3),0,C37/$B$3)</f>
        <v>0.12903225806451613</v>
      </c>
      <c r="G37" s="28">
        <f>IF(ISERROR(D37/$B$3),0,D37/$B$3)</f>
        <v>1.4010752688172043</v>
      </c>
      <c r="H37" s="28">
        <f>IF(ISERROR(C37/$C$6),0,100*C37/$C$6)</f>
        <v>0.39643211100099107</v>
      </c>
      <c r="I37" s="28">
        <f>IF(ISERROR(D37/$D$6),0,100*D37/$D$6)</f>
        <v>0.36107985878258186</v>
      </c>
      <c r="J37" s="28">
        <f>IF(ISERROR(C37/$C$28),0,100*C37/$C$28)</f>
        <v>1.3605442176870748</v>
      </c>
      <c r="K37" s="28">
        <f>IF(ISERROR(D37/$D$28),0,100*D37/$D$28)</f>
        <v>0.89395976838003255</v>
      </c>
    </row>
    <row r="38" spans="1:15" x14ac:dyDescent="0.2">
      <c r="A38" s="49" t="s">
        <v>65</v>
      </c>
      <c r="B38" s="48">
        <v>250</v>
      </c>
      <c r="C38" s="38">
        <v>67</v>
      </c>
      <c r="D38" s="13">
        <v>425.3</v>
      </c>
      <c r="E38" s="28">
        <f>IF(ISERROR(D38/C38),,D38/C38)</f>
        <v>6.3477611940298511</v>
      </c>
      <c r="F38" s="28">
        <f>IF(ISERROR(C38/$B$3),0,C38/$B$3)</f>
        <v>0.72043010752688175</v>
      </c>
      <c r="G38" s="28">
        <f>IF(ISERROR(D38/$B$3),0,D38/$B$3)</f>
        <v>4.5731182795698926</v>
      </c>
      <c r="H38" s="28">
        <f>IF(ISERROR(C38/$C$6),0,100*C38/$C$6)</f>
        <v>2.2134126197555335</v>
      </c>
      <c r="I38" s="28">
        <f>IF(ISERROR(D38/$D$6),0,100*D38/$D$6)</f>
        <v>1.1785668759802919</v>
      </c>
      <c r="J38" s="28">
        <f>IF(ISERROR(C38/$C$28),0,100*C38/$C$28)</f>
        <v>7.5963718820861681</v>
      </c>
      <c r="K38" s="28">
        <f>IF(ISERROR(D38/$D$28),0,100*D38/$D$28)</f>
        <v>2.917890172617251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882</v>
      </c>
      <c r="D40" s="16">
        <v>14575.599999999997</v>
      </c>
      <c r="E40" s="42">
        <f>IF(ISERROR(D40/C40),,D40/C40)</f>
        <v>16.525623582766436</v>
      </c>
      <c r="F40" s="42">
        <f>IF(ISERROR(C40/$B$3),0,C40/$B$3)</f>
        <v>9.4838709677419359</v>
      </c>
      <c r="G40" s="42">
        <f>IF(ISERROR(D40/$B$3),0,D40/$B$3)</f>
        <v>156.72688172043007</v>
      </c>
      <c r="H40" s="42">
        <f>IF(ISERROR(C40/$C$6),0,100*C40/$C$6)</f>
        <v>29.137760158572846</v>
      </c>
      <c r="I40" s="42">
        <f>IF(ISERROR(D40/$D$6),0,100*D40/$D$6)</f>
        <v>40.391063619887937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63</v>
      </c>
      <c r="D41" s="13">
        <v>1071.9000000000001</v>
      </c>
      <c r="E41" s="28">
        <f>IF(ISERROR(D41/C41),,D41/C41)</f>
        <v>17.014285714285716</v>
      </c>
      <c r="F41" s="28">
        <f>IF(ISERROR(C41/$B$3),0,C41/$B$3)</f>
        <v>0.67741935483870963</v>
      </c>
      <c r="G41" s="28">
        <f>IF(ISERROR(D41/$B$3),0,D41/$B$3)</f>
        <v>11.525806451612905</v>
      </c>
      <c r="H41" s="28">
        <f>IF(ISERROR(C41/$C$6),0,100*C41/$C$6)</f>
        <v>2.0812685827552033</v>
      </c>
      <c r="I41" s="28">
        <f>IF(ISERROR(D41/$D$6),0,100*D41/$D$6)</f>
        <v>2.9703875719804258</v>
      </c>
      <c r="J41" s="28">
        <f>IF(ISERROR(C41/$C$40),0,100*C41/$C$40)</f>
        <v>7.1428571428571432</v>
      </c>
      <c r="K41" s="28">
        <f>IF(ISERROR(D41/$D$40),0,100*D41/$D$40)</f>
        <v>7.3540711874639833</v>
      </c>
    </row>
    <row r="42" spans="1:15" x14ac:dyDescent="0.2">
      <c r="A42" s="6" t="s">
        <v>68</v>
      </c>
      <c r="B42" s="5">
        <v>320</v>
      </c>
      <c r="C42" s="38">
        <v>207</v>
      </c>
      <c r="D42" s="13">
        <v>5175.5000000000009</v>
      </c>
      <c r="E42" s="28">
        <f>IF(ISERROR(D42/C42),,D42/C42)</f>
        <v>25.002415458937204</v>
      </c>
      <c r="F42" s="28">
        <f>IF(ISERROR(C42/$B$3),0,C42/$B$3)</f>
        <v>2.225806451612903</v>
      </c>
      <c r="G42" s="28">
        <f>IF(ISERROR(D42/$B$3),0,D42/$B$3)</f>
        <v>55.650537634408614</v>
      </c>
      <c r="H42" s="28">
        <f>IF(ISERROR(C42/$C$6),0,100*C42/$C$6)</f>
        <v>6.8384539147670962</v>
      </c>
      <c r="I42" s="28">
        <f>IF(ISERROR(D42/$D$6),0,100*D42/$D$6)</f>
        <v>14.342047652565254</v>
      </c>
      <c r="J42" s="28">
        <f>IF(ISERROR(C42/$C$40),0,100*C42/$C$40)</f>
        <v>23.469387755102041</v>
      </c>
      <c r="K42" s="28">
        <f>IF(ISERROR(D42/$D$40),0,100*D42/$D$40)</f>
        <v>35.507972227558405</v>
      </c>
    </row>
    <row r="43" spans="1:15" x14ac:dyDescent="0.2">
      <c r="A43" s="6" t="s">
        <v>69</v>
      </c>
      <c r="B43" s="5">
        <v>330</v>
      </c>
      <c r="C43" s="38">
        <v>21</v>
      </c>
      <c r="D43" s="13">
        <v>1243.1000000000001</v>
      </c>
      <c r="E43" s="28">
        <f>IF(ISERROR(D43/C43),,D43/C43)</f>
        <v>59.195238095238103</v>
      </c>
      <c r="F43" s="28">
        <f>IF(ISERROR(C43/$B$3),0,C43/$B$3)</f>
        <v>0.22580645161290322</v>
      </c>
      <c r="G43" s="28">
        <f>IF(ISERROR(D43/$B$3),0,D43/$B$3)</f>
        <v>13.366666666666669</v>
      </c>
      <c r="H43" s="28">
        <f>IF(ISERROR(C43/$C$6),0,100*C43/$C$6)</f>
        <v>0.6937561942517344</v>
      </c>
      <c r="I43" s="28">
        <f>IF(ISERROR(D43/$D$6),0,100*D43/$D$6)</f>
        <v>3.4448071561982156</v>
      </c>
      <c r="J43" s="28">
        <f>IF(ISERROR(C43/$C$40),0,100*C43/$C$40)</f>
        <v>2.3809523809523809</v>
      </c>
      <c r="K43" s="28">
        <f>IF(ISERROR(D43/$D$40),0,100*D43/$D$40)</f>
        <v>8.5286369000247024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29</v>
      </c>
      <c r="D44" s="13">
        <v>385.9</v>
      </c>
      <c r="E44" s="28">
        <f>IF(ISERROR(D44/C44),,D44/C44)</f>
        <v>13.306896551724137</v>
      </c>
      <c r="F44" s="28">
        <f>IF(ISERROR(C44/$B$3),0,C44/$B$3)</f>
        <v>0.31182795698924731</v>
      </c>
      <c r="G44" s="28">
        <f>IF(ISERROR(D44/$B$3),0,D44/$B$3)</f>
        <v>4.1494623655913978</v>
      </c>
      <c r="H44" s="28">
        <f>IF(ISERROR(C44/$C$6),0,100*C44/$C$6)</f>
        <v>0.95804426825239508</v>
      </c>
      <c r="I44" s="28">
        <f>IF(ISERROR(D44/$D$6),0,100*D44/$D$6)</f>
        <v>1.0693838641918521</v>
      </c>
      <c r="J44" s="28">
        <f>IF(ISERROR(C44/$C$40),0,100*C44/$C$40)</f>
        <v>3.2879818594104306</v>
      </c>
      <c r="K44" s="28">
        <f>IF(ISERROR(D44/$D$40),0,100*D44/$D$40)</f>
        <v>2.6475753999835345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82</v>
      </c>
      <c r="D45" s="13">
        <v>536.29999999999995</v>
      </c>
      <c r="E45" s="28">
        <f>IF(ISERROR(D45/C45),,D45/C45)</f>
        <v>6.5402439024390242</v>
      </c>
      <c r="F45" s="28">
        <f>IF(ISERROR(C45/$B$3),0,C45/$B$3)</f>
        <v>0.88172043010752688</v>
      </c>
      <c r="G45" s="28">
        <f>IF(ISERROR(D45/$B$3),0,D45/$B$3)</f>
        <v>5.7666666666666666</v>
      </c>
      <c r="H45" s="28">
        <f>IF(ISERROR(C45/$C$6),0,100*C45/$C$6)</f>
        <v>2.7089527585067725</v>
      </c>
      <c r="I45" s="28">
        <f>IF(ISERROR(D45/$D$6),0,100*D45/$D$6)</f>
        <v>1.4861636858411251</v>
      </c>
      <c r="J45" s="28">
        <f>IF(ISERROR(C45/$C$40),0,100*C45/$C$40)</f>
        <v>9.2970521541950113</v>
      </c>
      <c r="K45" s="28">
        <f>IF(ISERROR(D45/$D$40),0,100*D45/$D$40)</f>
        <v>3.6794368670929503</v>
      </c>
    </row>
    <row r="46" spans="1:15" x14ac:dyDescent="0.2">
      <c r="A46" s="6" t="s">
        <v>72</v>
      </c>
      <c r="B46" s="5">
        <v>360</v>
      </c>
      <c r="C46" s="38">
        <v>30</v>
      </c>
      <c r="D46" s="13">
        <v>1363.9</v>
      </c>
      <c r="E46" s="28">
        <f>IF(ISERROR(D46/C46),,D46/C46)</f>
        <v>45.463333333333338</v>
      </c>
      <c r="F46" s="28">
        <f>IF(ISERROR(C46/$B$3),0,C46/$B$3)</f>
        <v>0.32258064516129031</v>
      </c>
      <c r="G46" s="28">
        <f>IF(ISERROR(D46/$B$3),0,D46/$B$3)</f>
        <v>14.665591397849463</v>
      </c>
      <c r="H46" s="28">
        <f>IF(ISERROR(C46/$C$6),0,100*C46/$C$6)</f>
        <v>0.99108027750247774</v>
      </c>
      <c r="I46" s="28">
        <f>IF(ISERROR(D46/$D$6),0,100*D46/$D$6)</f>
        <v>3.7795611618845997</v>
      </c>
      <c r="J46" s="28">
        <f>IF(ISERROR(C46/$C$40),0,100*C46/$C$40)</f>
        <v>3.4013605442176869</v>
      </c>
      <c r="K46" s="28">
        <f>IF(ISERROR(D46/$D$40),0,100*D46/$D$40)</f>
        <v>9.3574192486072629</v>
      </c>
    </row>
    <row r="47" spans="1:15" x14ac:dyDescent="0.2">
      <c r="A47" s="6" t="s">
        <v>73</v>
      </c>
      <c r="B47" s="5">
        <v>370</v>
      </c>
      <c r="C47" s="38">
        <v>118</v>
      </c>
      <c r="D47" s="13">
        <v>1497.8999999999999</v>
      </c>
      <c r="E47" s="28">
        <f>IF(ISERROR(D47/C47),,D47/C47)</f>
        <v>12.694067796610168</v>
      </c>
      <c r="F47" s="28">
        <f>IF(ISERROR(C47/$B$3),0,C47/$B$3)</f>
        <v>1.2688172043010753</v>
      </c>
      <c r="G47" s="28">
        <f>IF(ISERROR(D47/$B$3),0,D47/$B$3)</f>
        <v>16.106451612903225</v>
      </c>
      <c r="H47" s="28">
        <f>IF(ISERROR(C47/$C$6),0,100*C47/$C$6)</f>
        <v>3.8982490915097454</v>
      </c>
      <c r="I47" s="28">
        <f>IF(ISERROR(D47/$D$6),0,100*D47/$D$6)</f>
        <v>4.1508942476625421</v>
      </c>
      <c r="J47" s="28">
        <f>IF(ISERROR(C47/$C$40),0,100*C47/$C$40)</f>
        <v>13.378684807256235</v>
      </c>
      <c r="K47" s="28">
        <f>IF(ISERROR(D47/$D$40),0,100*D47/$D$40)</f>
        <v>10.276763906803152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58</v>
      </c>
      <c r="D48" s="13">
        <v>302.10000000000002</v>
      </c>
      <c r="E48" s="28">
        <f>IF(ISERROR(D48/C48),,D48/C48)</f>
        <v>5.2086206896551728</v>
      </c>
      <c r="F48" s="28">
        <f>IF(ISERROR(C48/$B$3),0,C48/$B$3)</f>
        <v>0.62365591397849462</v>
      </c>
      <c r="G48" s="28">
        <f>IF(ISERROR(D48/$B$3),0,D48/$B$3)</f>
        <v>3.2483870967741937</v>
      </c>
      <c r="H48" s="28">
        <f>IF(ISERROR(C48/$C$6),0,100*C48/$C$6)</f>
        <v>1.9160885365047902</v>
      </c>
      <c r="I48" s="28">
        <f>IF(ISERROR(D48/$D$6),0,100*D48/$D$6)</f>
        <v>0.83716212845907889</v>
      </c>
      <c r="J48" s="28">
        <f>IF(ISERROR(C48/$C$40),0,100*C48/$C$40)</f>
        <v>6.5759637188208613</v>
      </c>
      <c r="K48" s="28">
        <f>IF(ISERROR(D48/$D$40),0,100*D48/$D$40)</f>
        <v>2.0726419495595385</v>
      </c>
    </row>
    <row r="49" spans="1:14" x14ac:dyDescent="0.2">
      <c r="A49" s="6" t="s">
        <v>75</v>
      </c>
      <c r="B49" s="5">
        <v>372</v>
      </c>
      <c r="C49" s="38">
        <v>29</v>
      </c>
      <c r="D49" s="13">
        <v>337.5</v>
      </c>
      <c r="E49" s="28">
        <f>IF(ISERROR(D49/C49),,D49/C49)</f>
        <v>11.637931034482758</v>
      </c>
      <c r="F49" s="28">
        <f>IF(ISERROR(C49/$B$3),0,C49/$B$3)</f>
        <v>0.31182795698924731</v>
      </c>
      <c r="G49" s="28">
        <f>IF(ISERROR(D49/$B$3),0,D49/$B$3)</f>
        <v>3.629032258064516</v>
      </c>
      <c r="H49" s="28">
        <f>IF(ISERROR(C49/$C$6),0,100*C49/$C$6)</f>
        <v>0.95804426825239508</v>
      </c>
      <c r="I49" s="28">
        <f>IF(ISERROR(D49/$D$6),0,100*D49/$D$6)</f>
        <v>0.93526057052280398</v>
      </c>
      <c r="J49" s="28">
        <f>IF(ISERROR(C49/$C$40),0,100*C49/$C$40)</f>
        <v>3.2879818594104306</v>
      </c>
      <c r="K49" s="28">
        <f>IF(ISERROR(D49/$D$40),0,100*D49/$D$40)</f>
        <v>2.3155135980680046</v>
      </c>
      <c r="N49" s="1"/>
    </row>
    <row r="50" spans="1:14" x14ac:dyDescent="0.2">
      <c r="A50" s="6" t="s">
        <v>76</v>
      </c>
      <c r="B50" s="5">
        <v>373</v>
      </c>
      <c r="C50" s="38">
        <v>12</v>
      </c>
      <c r="D50" s="13">
        <v>765</v>
      </c>
      <c r="E50" s="28">
        <f>IF(ISERROR(D50/C50),,D50/C50)</f>
        <v>63.75</v>
      </c>
      <c r="F50" s="28">
        <f>IF(ISERROR(C50/$B$3),0,C50/$B$3)</f>
        <v>0.12903225806451613</v>
      </c>
      <c r="G50" s="28">
        <f>IF(ISERROR(D50/$B$3),0,D50/$B$3)</f>
        <v>8.2258064516129039</v>
      </c>
      <c r="H50" s="28">
        <f>IF(ISERROR(C50/$C$6),0,100*C50/$C$6)</f>
        <v>0.39643211100099107</v>
      </c>
      <c r="I50" s="28">
        <f>IF(ISERROR(D50/$D$6),0,100*D50/$D$6)</f>
        <v>2.1199239598516892</v>
      </c>
      <c r="J50" s="28">
        <f>IF(ISERROR(C50/$C$40),0,100*C50/$C$40)</f>
        <v>1.3605442176870748</v>
      </c>
      <c r="K50" s="28">
        <f>IF(ISERROR(D50/$D$40),0,100*D50/$D$40)</f>
        <v>5.2484974889541434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332</v>
      </c>
      <c r="D51" s="13">
        <v>3301.0999999999995</v>
      </c>
      <c r="E51" s="28">
        <f>IF(ISERROR(D51/C51),,D51/C51)</f>
        <v>9.9430722891566248</v>
      </c>
      <c r="F51" s="28">
        <f>IF(ISERROR(C51/$B$3),0,C51/$B$3)</f>
        <v>3.5698924731182795</v>
      </c>
      <c r="G51" s="28">
        <f>IF(ISERROR(D51/$B$3),0,D51/$B$3)</f>
        <v>35.49569892473118</v>
      </c>
      <c r="H51" s="28">
        <f>IF(ISERROR(C51/$C$6),0,100*C51/$C$6)</f>
        <v>10.96795507102742</v>
      </c>
      <c r="I51" s="28">
        <f>IF(ISERROR(D51/$D$6),0,100*D51/$D$6)</f>
        <v>9.1478182795639338</v>
      </c>
      <c r="J51" s="28">
        <f>IF(ISERROR(C51/$C$40),0,100*C51/$C$40)</f>
        <v>37.641723356009074</v>
      </c>
      <c r="K51" s="28">
        <f>IF(ISERROR(D51/$D$40),0,100*D51/$D$40)</f>
        <v>22.648124262466041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2140.900000000001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354</v>
      </c>
      <c r="D59" s="20">
        <v>367</v>
      </c>
      <c r="E59" s="16">
        <f>(C59+D59)/2</f>
        <v>360.5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289</v>
      </c>
      <c r="D60" s="17">
        <v>301</v>
      </c>
      <c r="E60" s="16">
        <f>(C60+D60)/2</f>
        <v>295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105</v>
      </c>
      <c r="D62" s="14">
        <v>114</v>
      </c>
      <c r="E62" s="13">
        <f>(C62+D62)/2</f>
        <v>109.5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1</v>
      </c>
      <c r="D63" s="14">
        <v>3</v>
      </c>
      <c r="E63" s="13">
        <f>(C63+D63)/2</f>
        <v>2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1</v>
      </c>
      <c r="D64" s="14">
        <v>4</v>
      </c>
      <c r="E64" s="13">
        <f>(C64+D64)/2</f>
        <v>2.5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41</v>
      </c>
      <c r="D65" s="14">
        <v>46</v>
      </c>
      <c r="E65" s="13">
        <f>(C65+D65)/2</f>
        <v>43.5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115</v>
      </c>
      <c r="D66" s="14">
        <v>112</v>
      </c>
      <c r="E66" s="13">
        <f>(C66+D66)/2</f>
        <v>113.5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16</v>
      </c>
      <c r="D67" s="14">
        <v>17</v>
      </c>
      <c r="E67" s="13">
        <f>(C67+D67)/2</f>
        <v>16.5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65</v>
      </c>
      <c r="D68" s="17">
        <v>66</v>
      </c>
      <c r="E68" s="16">
        <f>(C68+D68)/2</f>
        <v>65.5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45</v>
      </c>
      <c r="D70" s="14">
        <v>50</v>
      </c>
      <c r="E70" s="13">
        <f>(C70+D70)/2</f>
        <v>47.5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2</v>
      </c>
      <c r="D71" s="14">
        <v>2</v>
      </c>
      <c r="E71" s="13">
        <f>(C71+D71)/2</f>
        <v>2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11</v>
      </c>
      <c r="D73" s="14">
        <v>16</v>
      </c>
      <c r="E73" s="13">
        <f>(C73+D73)/2</f>
        <v>13.5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10</v>
      </c>
      <c r="D74" s="14">
        <v>7</v>
      </c>
      <c r="E74" s="13">
        <f>(C74+D74)/2</f>
        <v>8.5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1</v>
      </c>
      <c r="D75" s="14">
        <v>0</v>
      </c>
      <c r="E75" s="13">
        <f>(C75+D75)/2</f>
        <v>0.5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21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5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1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14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workbookViewId="0">
      <selection activeCell="D3" sqref="D3"/>
    </sheetView>
  </sheetViews>
  <sheetFormatPr defaultColWidth="8.85546875" defaultRowHeight="12.75" x14ac:dyDescent="0.2"/>
  <cols>
    <col min="1" max="1" width="54.140625" style="1" customWidth="1"/>
    <col min="2" max="7" width="8.85546875" style="2" customWidth="1"/>
    <col min="8" max="8" width="12.140625" style="2" bestFit="1" customWidth="1"/>
    <col min="9" max="9" width="9.140625" style="3" customWidth="1"/>
    <col min="10" max="10" width="14" style="3" customWidth="1"/>
    <col min="11" max="14" width="8.85546875" style="2" customWidth="1"/>
    <col min="15" max="15" width="7.85546875" style="1" bestFit="1" customWidth="1"/>
    <col min="16" max="16384" width="8.85546875" style="1"/>
  </cols>
  <sheetData>
    <row r="1" spans="1:14" ht="18.75" x14ac:dyDescent="0.3">
      <c r="A1" s="64" t="s">
        <v>207</v>
      </c>
      <c r="B1" s="62"/>
      <c r="C1" s="62"/>
      <c r="D1" s="62"/>
      <c r="E1" s="62"/>
      <c r="F1" s="62"/>
      <c r="G1" s="62"/>
      <c r="H1" s="62"/>
      <c r="M1" s="1"/>
      <c r="N1" s="1"/>
    </row>
    <row r="2" spans="1:14" ht="18.75" x14ac:dyDescent="0.3">
      <c r="A2" s="64" t="s">
        <v>120</v>
      </c>
      <c r="B2" s="62"/>
      <c r="C2" s="62"/>
      <c r="D2" s="62"/>
      <c r="E2" s="62"/>
      <c r="F2" s="62"/>
      <c r="G2" s="62"/>
      <c r="H2" s="62"/>
      <c r="M2" s="1"/>
      <c r="N2" s="1"/>
    </row>
    <row r="3" spans="1:14" ht="15.75" x14ac:dyDescent="0.2">
      <c r="A3" s="35" t="s">
        <v>208</v>
      </c>
      <c r="B3" s="62">
        <v>24</v>
      </c>
      <c r="C3" s="35"/>
      <c r="D3" s="35"/>
      <c r="E3" s="35"/>
      <c r="F3" s="35"/>
      <c r="G3" s="35"/>
      <c r="H3" s="35"/>
      <c r="I3" s="35"/>
      <c r="M3" s="1"/>
      <c r="N3" s="1"/>
    </row>
    <row r="4" spans="1:14" ht="12.75" customHeight="1" x14ac:dyDescent="0.2">
      <c r="A4" s="105" t="s">
        <v>2</v>
      </c>
      <c r="B4" s="107" t="s">
        <v>3</v>
      </c>
      <c r="C4" s="107" t="s">
        <v>4</v>
      </c>
      <c r="D4" s="107" t="s">
        <v>5</v>
      </c>
      <c r="E4" s="100" t="s">
        <v>6</v>
      </c>
      <c r="F4" s="100" t="s">
        <v>7</v>
      </c>
      <c r="G4" s="100" t="s">
        <v>8</v>
      </c>
      <c r="H4" s="100" t="s">
        <v>9</v>
      </c>
      <c r="I4" s="100"/>
      <c r="J4" s="100" t="s">
        <v>10</v>
      </c>
      <c r="K4" s="100"/>
      <c r="M4" s="1"/>
      <c r="N4" s="1"/>
    </row>
    <row r="5" spans="1:14" s="61" customFormat="1" ht="45" x14ac:dyDescent="0.25">
      <c r="A5" s="106"/>
      <c r="B5" s="107"/>
      <c r="C5" s="107"/>
      <c r="D5" s="107"/>
      <c r="E5" s="100"/>
      <c r="F5" s="100"/>
      <c r="G5" s="100"/>
      <c r="H5" s="89" t="s">
        <v>11</v>
      </c>
      <c r="I5" s="89" t="s">
        <v>12</v>
      </c>
      <c r="J5" s="89" t="s">
        <v>11</v>
      </c>
      <c r="K5" s="89" t="s">
        <v>12</v>
      </c>
    </row>
    <row r="6" spans="1:14" x14ac:dyDescent="0.2">
      <c r="A6" s="60" t="s">
        <v>13</v>
      </c>
      <c r="B6" s="53" t="s">
        <v>14</v>
      </c>
      <c r="C6" s="43">
        <v>701</v>
      </c>
      <c r="D6" s="59">
        <v>5245.6</v>
      </c>
      <c r="E6" s="42">
        <f>IF(ISERROR(D6/C6),,D6/C6)</f>
        <v>7.4830242510699003</v>
      </c>
      <c r="F6" s="42">
        <f>IF(ISERROR(C6/$B$3),0,C6/$B$3)</f>
        <v>29.208333333333332</v>
      </c>
      <c r="G6" s="42">
        <f>IF(ISERROR(D6/$B$3),0,D6/$B$3)</f>
        <v>218.56666666666669</v>
      </c>
      <c r="H6" s="42"/>
      <c r="I6" s="42"/>
      <c r="J6" s="42"/>
      <c r="K6" s="42"/>
      <c r="M6" s="1"/>
      <c r="N6" s="1"/>
    </row>
    <row r="7" spans="1:14" x14ac:dyDescent="0.2">
      <c r="A7" s="58" t="s">
        <v>15</v>
      </c>
      <c r="B7" s="53" t="s">
        <v>16</v>
      </c>
      <c r="C7" s="43">
        <v>246</v>
      </c>
      <c r="D7" s="16">
        <v>1200</v>
      </c>
      <c r="E7" s="42">
        <f>IF(ISERROR(D7/C7),,D7/C7)</f>
        <v>4.8780487804878048</v>
      </c>
      <c r="F7" s="42">
        <f>IF(ISERROR(C7/$B$3),0,C7/$B$3)</f>
        <v>10.25</v>
      </c>
      <c r="G7" s="42">
        <f>IF(ISERROR(D7/$B$3),0,D7/$B$3)</f>
        <v>50</v>
      </c>
      <c r="H7" s="42">
        <f>IF(ISERROR(C7/$C$6),0,100*C7/$C$6)</f>
        <v>35.092724679029956</v>
      </c>
      <c r="I7" s="42">
        <f>IF(ISERROR(D7/$D$6),0,100*D7/$D$6)</f>
        <v>22.876315388134817</v>
      </c>
      <c r="J7" s="42"/>
      <c r="K7" s="42"/>
      <c r="M7" s="1"/>
      <c r="N7" s="1"/>
    </row>
    <row r="8" spans="1:14" x14ac:dyDescent="0.2">
      <c r="A8" s="55" t="s">
        <v>17</v>
      </c>
      <c r="B8" s="25" t="s">
        <v>18</v>
      </c>
      <c r="C8" s="38">
        <v>210</v>
      </c>
      <c r="D8" s="13">
        <v>886.3</v>
      </c>
      <c r="E8" s="28">
        <f>IF(ISERROR(D8/C8),,D8/C8)</f>
        <v>4.22047619047619</v>
      </c>
      <c r="F8" s="28">
        <f>IF(ISERROR(C8/$B$3),0,C8/$B$3)</f>
        <v>8.75</v>
      </c>
      <c r="G8" s="28">
        <f>IF(ISERROR(D8/$B$3),0,D8/$B$3)</f>
        <v>36.929166666666667</v>
      </c>
      <c r="H8" s="28">
        <f>IF(ISERROR(C8/$C$6),0,100*C8/$C$6)</f>
        <v>29.957203994293867</v>
      </c>
      <c r="I8" s="28">
        <f>IF(ISERROR(D8/$D$6),0,100*D8/$D$6)</f>
        <v>16.896065273753241</v>
      </c>
      <c r="J8" s="28">
        <f>IF(ISERROR(C8/$C$7),0,100*C8/$C$7)</f>
        <v>85.365853658536579</v>
      </c>
      <c r="K8" s="28">
        <f>IF(ISERROR(D8/$D$7),0,100*D8/$D$7)</f>
        <v>73.858333333333334</v>
      </c>
      <c r="L8" s="39"/>
      <c r="M8" s="1"/>
      <c r="N8" s="1"/>
    </row>
    <row r="9" spans="1:14" x14ac:dyDescent="0.2">
      <c r="A9" s="55" t="s">
        <v>19</v>
      </c>
      <c r="B9" s="25" t="s">
        <v>20</v>
      </c>
      <c r="C9" s="38">
        <v>10</v>
      </c>
      <c r="D9" s="13">
        <v>30.6</v>
      </c>
      <c r="E9" s="28">
        <f>IF(ISERROR(D9/C9),,D9/C9)</f>
        <v>3.06</v>
      </c>
      <c r="F9" s="28">
        <f>IF(ISERROR(C9/$B$3),0,C9/$B$3)</f>
        <v>0.41666666666666669</v>
      </c>
      <c r="G9" s="28">
        <f>IF(ISERROR(D9/$B$3),0,D9/$B$3)</f>
        <v>1.2750000000000001</v>
      </c>
      <c r="H9" s="28">
        <f>IF(ISERROR(C9/$C$6),0,100*C9/$C$6)</f>
        <v>1.4265335235378032</v>
      </c>
      <c r="I9" s="28">
        <f>IF(ISERROR(D9/$D$6),0,100*D9/$D$6)</f>
        <v>0.58334604239743781</v>
      </c>
      <c r="J9" s="28">
        <f>IF(ISERROR(C9/$C$7),0,100*C9/$C$7)</f>
        <v>4.0650406504065044</v>
      </c>
      <c r="K9" s="28">
        <f>IF(ISERROR(D9/$D$7),0,100*D9/$D$7)</f>
        <v>2.5499999999999998</v>
      </c>
      <c r="M9" s="1"/>
      <c r="N9" s="1"/>
    </row>
    <row r="10" spans="1:14" x14ac:dyDescent="0.2">
      <c r="A10" s="55" t="s">
        <v>21</v>
      </c>
      <c r="B10" s="25" t="s">
        <v>22</v>
      </c>
      <c r="C10" s="38">
        <v>0</v>
      </c>
      <c r="D10" s="13">
        <v>0</v>
      </c>
      <c r="E10" s="28">
        <f>IF(ISERROR(D10/C10),,D10/C10)</f>
        <v>0</v>
      </c>
      <c r="F10" s="28">
        <f>IF(ISERROR(C10/$B$3),0,C10/$B$3)</f>
        <v>0</v>
      </c>
      <c r="G10" s="28">
        <f>IF(ISERROR(D10/$B$3),0,D10/$B$3)</f>
        <v>0</v>
      </c>
      <c r="H10" s="28">
        <f>IF(ISERROR(C10/$C$6),0,100*C10/$C$6)</f>
        <v>0</v>
      </c>
      <c r="I10" s="28">
        <f>IF(ISERROR(D10/$D$6),0,100*D10/$D$6)</f>
        <v>0</v>
      </c>
      <c r="J10" s="28">
        <f>IF(ISERROR(C10/$C$7),0,100*C10/$C$7)</f>
        <v>0</v>
      </c>
      <c r="K10" s="28">
        <f>IF(ISERROR(D10/$D$7),0,100*D10/$D$7)</f>
        <v>0</v>
      </c>
      <c r="M10" s="1"/>
      <c r="N10" s="1"/>
    </row>
    <row r="11" spans="1:14" ht="25.5" x14ac:dyDescent="0.2">
      <c r="A11" s="55" t="s">
        <v>23</v>
      </c>
      <c r="B11" s="25" t="s">
        <v>24</v>
      </c>
      <c r="C11" s="38">
        <v>26</v>
      </c>
      <c r="D11" s="13">
        <v>283.10000000000002</v>
      </c>
      <c r="E11" s="28">
        <f>IF(ISERROR(D11/C11),,D11/C11)</f>
        <v>10.88846153846154</v>
      </c>
      <c r="F11" s="28">
        <f>IF(ISERROR(C11/$B$3),0,C11/$B$3)</f>
        <v>1.0833333333333333</v>
      </c>
      <c r="G11" s="28">
        <f>IF(ISERROR(D11/$B$3),0,D11/$B$3)</f>
        <v>11.795833333333334</v>
      </c>
      <c r="H11" s="28">
        <f>IF(ISERROR(C11/$C$6),0,100*C11/$C$6)</f>
        <v>3.7089871611982881</v>
      </c>
      <c r="I11" s="28">
        <f>IF(ISERROR(D11/$D$6),0,100*D11/$D$6)</f>
        <v>5.3969040719841397</v>
      </c>
      <c r="J11" s="28">
        <f>IF(ISERROR(C11/$C$7),0,100*C11/$C$7)</f>
        <v>10.56910569105691</v>
      </c>
      <c r="K11" s="28">
        <f>IF(ISERROR(D11/$D$7),0,100*D11/$D$7)</f>
        <v>23.591666666666669</v>
      </c>
      <c r="M11" s="1"/>
      <c r="N11" s="1"/>
    </row>
    <row r="12" spans="1:14" ht="25.5" x14ac:dyDescent="0.2">
      <c r="A12" s="56" t="s">
        <v>25</v>
      </c>
      <c r="B12" s="57" t="s">
        <v>26</v>
      </c>
      <c r="C12" s="38">
        <v>0</v>
      </c>
      <c r="D12" s="13">
        <v>0</v>
      </c>
      <c r="E12" s="28">
        <f>IF(ISERROR(D12/C12),,D12/C12)</f>
        <v>0</v>
      </c>
      <c r="F12" s="28">
        <f>IF(ISERROR(C12/$B$3),0,C12/$B$3)</f>
        <v>0</v>
      </c>
      <c r="G12" s="28">
        <f>IF(ISERROR(D12/$B$3),0,D12/$B$3)</f>
        <v>0</v>
      </c>
      <c r="H12" s="28">
        <f>IF(ISERROR(C12/$C$6),0,100*C12/$C$6)</f>
        <v>0</v>
      </c>
      <c r="I12" s="28">
        <f>IF(ISERROR(D12/$D$6),0,100*D12/$D$6)</f>
        <v>0</v>
      </c>
      <c r="J12" s="28">
        <f>IF(ISERROR(C12/$C$7),0,100*C12/$C$7)</f>
        <v>0</v>
      </c>
      <c r="K12" s="28">
        <f>IF(ISERROR(D12/$D$7),0,100*D12/$D$7)</f>
        <v>0</v>
      </c>
      <c r="M12" s="1"/>
      <c r="N12" s="1"/>
    </row>
    <row r="13" spans="1:14" x14ac:dyDescent="0.2">
      <c r="A13" s="55" t="s">
        <v>27</v>
      </c>
      <c r="B13" s="53" t="s">
        <v>28</v>
      </c>
      <c r="C13" s="43">
        <v>70</v>
      </c>
      <c r="D13" s="16">
        <v>598.99999999999989</v>
      </c>
      <c r="E13" s="42">
        <f>IF(ISERROR(D13/C13),,D13/C13)</f>
        <v>8.5571428571428552</v>
      </c>
      <c r="F13" s="42">
        <f>IF(ISERROR(C13/$B$3),0,C13/$B$3)</f>
        <v>2.9166666666666665</v>
      </c>
      <c r="G13" s="42">
        <f>IF(ISERROR(D13/$B$3),0,D13/$B$3)</f>
        <v>24.958333333333329</v>
      </c>
      <c r="H13" s="42">
        <f>IF(ISERROR(C13/$C$6),0,100*C13/$C$6)</f>
        <v>9.9857346647646228</v>
      </c>
      <c r="I13" s="42">
        <f>IF(ISERROR(D13/$D$6),0,100*D13/$D$6)</f>
        <v>11.419094097910627</v>
      </c>
      <c r="J13" s="42"/>
      <c r="K13" s="42"/>
      <c r="M13" s="1"/>
      <c r="N13" s="1"/>
    </row>
    <row r="14" spans="1:14" x14ac:dyDescent="0.2">
      <c r="A14" s="55" t="s">
        <v>29</v>
      </c>
      <c r="B14" s="25" t="s">
        <v>30</v>
      </c>
      <c r="C14" s="38">
        <v>68</v>
      </c>
      <c r="D14" s="13">
        <v>591.99999999999989</v>
      </c>
      <c r="E14" s="28">
        <f>IF(ISERROR(D14/C14),,D14/C14)</f>
        <v>8.705882352941174</v>
      </c>
      <c r="F14" s="28">
        <f>IF(ISERROR(C14/$B$3),0,C14/$B$3)</f>
        <v>2.8333333333333335</v>
      </c>
      <c r="G14" s="28">
        <f>IF(ISERROR(D14/$B$3),0,D14/$B$3)</f>
        <v>24.666666666666661</v>
      </c>
      <c r="H14" s="28">
        <f>IF(ISERROR(C14/$C$6),0,100*C14/$C$6)</f>
        <v>9.7004279600570609</v>
      </c>
      <c r="I14" s="28">
        <f>IF(ISERROR(D14/$D$6),0,100*D14/$D$6)</f>
        <v>11.285648924813174</v>
      </c>
      <c r="J14" s="28">
        <f>IF(ISERROR(C14/$C$13),0,100*C14/$C$13)</f>
        <v>97.142857142857139</v>
      </c>
      <c r="K14" s="28">
        <f>IF(ISERROR(D14/$D$13),0,100*D14/$D$13)</f>
        <v>98.831385642737885</v>
      </c>
      <c r="M14" s="1"/>
      <c r="N14" s="1"/>
    </row>
    <row r="15" spans="1:14" x14ac:dyDescent="0.2">
      <c r="A15" s="55" t="s">
        <v>31</v>
      </c>
      <c r="B15" s="25" t="s">
        <v>32</v>
      </c>
      <c r="C15" s="38">
        <v>2</v>
      </c>
      <c r="D15" s="13">
        <v>7</v>
      </c>
      <c r="E15" s="28">
        <f>IF(ISERROR(D15/C15),,D15/C15)</f>
        <v>3.5</v>
      </c>
      <c r="F15" s="28">
        <f>IF(ISERROR(C15/$B$3),0,C15/$B$3)</f>
        <v>8.3333333333333329E-2</v>
      </c>
      <c r="G15" s="28">
        <f>IF(ISERROR(D15/$B$3),0,D15/$B$3)</f>
        <v>0.29166666666666669</v>
      </c>
      <c r="H15" s="28">
        <f>IF(ISERROR(C15/$C$6),0,100*C15/$C$6)</f>
        <v>0.28530670470756064</v>
      </c>
      <c r="I15" s="28">
        <f>IF(ISERROR(D15/$D$6),0,100*D15/$D$6)</f>
        <v>0.1334451730974531</v>
      </c>
      <c r="J15" s="28">
        <f>IF(ISERROR(C15/$C$13),0,100*C15/$C$13)</f>
        <v>2.8571428571428572</v>
      </c>
      <c r="K15" s="28">
        <f>IF(ISERROR(D15/$D$7),0,100*D15/$D$7)</f>
        <v>0.58333333333333337</v>
      </c>
      <c r="M15" s="1"/>
      <c r="N15" s="1"/>
    </row>
    <row r="16" spans="1:14" x14ac:dyDescent="0.2">
      <c r="A16" s="55" t="s">
        <v>33</v>
      </c>
      <c r="B16" s="53" t="s">
        <v>34</v>
      </c>
      <c r="C16" s="43">
        <v>383</v>
      </c>
      <c r="D16" s="16">
        <v>3441.6</v>
      </c>
      <c r="E16" s="42">
        <f>IF(ISERROR(D16/C16),,D16/C16)</f>
        <v>8.9859007832898161</v>
      </c>
      <c r="F16" s="42">
        <f>IF(ISERROR(C16/$B$3),0,C16/$B$3)</f>
        <v>15.958333333333334</v>
      </c>
      <c r="G16" s="42">
        <f>IF(ISERROR(D16/$B$3),0,D16/$B$3)</f>
        <v>143.4</v>
      </c>
      <c r="H16" s="42">
        <f>IF(ISERROR(C16/$C$6),0,100*C16/$C$6)</f>
        <v>54.636233951497857</v>
      </c>
      <c r="I16" s="42">
        <f>IF(ISERROR(D16/$D$6),0,100*D16/$D$6)</f>
        <v>65.609272533170653</v>
      </c>
      <c r="J16" s="42"/>
      <c r="K16" s="42"/>
      <c r="M16" s="1"/>
      <c r="N16" s="1"/>
    </row>
    <row r="17" spans="1:14" x14ac:dyDescent="0.2">
      <c r="A17" s="55" t="s">
        <v>35</v>
      </c>
      <c r="B17" s="25" t="s">
        <v>36</v>
      </c>
      <c r="C17" s="38">
        <v>46</v>
      </c>
      <c r="D17" s="13">
        <v>807</v>
      </c>
      <c r="E17" s="28">
        <f>IF(ISERROR(D17/C17),,D17/C17)</f>
        <v>17.543478260869566</v>
      </c>
      <c r="F17" s="28">
        <f>IF(ISERROR(C17/$B$3),0,C17/$B$3)</f>
        <v>1.9166666666666667</v>
      </c>
      <c r="G17" s="28">
        <f>IF(ISERROR(D17/$B$3),0,D17/$B$3)</f>
        <v>33.625</v>
      </c>
      <c r="H17" s="28">
        <f>IF(ISERROR(C17/$C$6),0,100*C17/$C$6)</f>
        <v>6.5620542082738949</v>
      </c>
      <c r="I17" s="28">
        <f>IF(ISERROR(D17/$D$6),0,100*D17/$D$6)</f>
        <v>15.384322098520665</v>
      </c>
      <c r="J17" s="28">
        <f>IF(ISERROR(C17/$C$16),0,100*C17/$C$16)</f>
        <v>12.010443864229766</v>
      </c>
      <c r="K17" s="28">
        <f>IF(ISERROR(D17/$D$16),0,100*D17/$D$16)</f>
        <v>23.448396094839609</v>
      </c>
      <c r="M17" s="1"/>
      <c r="N17" s="1"/>
    </row>
    <row r="18" spans="1:14" x14ac:dyDescent="0.2">
      <c r="A18" s="55" t="s">
        <v>37</v>
      </c>
      <c r="B18" s="25" t="s">
        <v>38</v>
      </c>
      <c r="C18" s="38">
        <v>6</v>
      </c>
      <c r="D18" s="13">
        <v>33.799999999999997</v>
      </c>
      <c r="E18" s="28">
        <f>IF(ISERROR(D18/C18),,D18/C18)</f>
        <v>5.6333333333333329</v>
      </c>
      <c r="F18" s="28">
        <f>IF(ISERROR(C18/$B$3),0,C18/$B$3)</f>
        <v>0.25</v>
      </c>
      <c r="G18" s="28">
        <f>IF(ISERROR(D18/$B$3),0,D18/$B$3)</f>
        <v>1.4083333333333332</v>
      </c>
      <c r="H18" s="28">
        <f>IF(ISERROR(C18/$C$6),0,100*C18/$C$6)</f>
        <v>0.85592011412268187</v>
      </c>
      <c r="I18" s="28">
        <f>IF(ISERROR(D18/$D$6),0,100*D18/$D$6)</f>
        <v>0.64434955009913053</v>
      </c>
      <c r="J18" s="28">
        <f>IF(ISERROR(C18/$C$16),0,100*C18/$C$16)</f>
        <v>1.566579634464752</v>
      </c>
      <c r="K18" s="28">
        <f>IF(ISERROR(D18/$D$16),0,100*D18/$D$16)</f>
        <v>0.98210134821013473</v>
      </c>
      <c r="M18" s="1"/>
      <c r="N18" s="1"/>
    </row>
    <row r="19" spans="1:14" x14ac:dyDescent="0.2">
      <c r="A19" s="55" t="s">
        <v>39</v>
      </c>
      <c r="B19" s="25" t="s">
        <v>40</v>
      </c>
      <c r="C19" s="38">
        <v>245</v>
      </c>
      <c r="D19" s="13">
        <v>1848.4</v>
      </c>
      <c r="E19" s="28">
        <f>IF(ISERROR(D19/C19),,D19/C19)</f>
        <v>7.5444897959183681</v>
      </c>
      <c r="F19" s="28">
        <f>IF(ISERROR(C19/$B$3),0,C19/$B$3)</f>
        <v>10.208333333333334</v>
      </c>
      <c r="G19" s="28">
        <f>IF(ISERROR(D19/$B$3),0,D19/$B$3)</f>
        <v>77.016666666666666</v>
      </c>
      <c r="H19" s="28">
        <f>IF(ISERROR(C19/$C$6),0,100*C19/$C$6)</f>
        <v>34.950071326676174</v>
      </c>
      <c r="I19" s="28">
        <f>IF(ISERROR(D19/$D$6),0,100*D19/$D$6)</f>
        <v>35.237151136190327</v>
      </c>
      <c r="J19" s="28">
        <f>IF(ISERROR(C19/$C$16),0,100*C19/$C$16)</f>
        <v>63.968668407310702</v>
      </c>
      <c r="K19" s="28">
        <f>IF(ISERROR(D19/$D$16),0,100*D19/$D$16)</f>
        <v>53.707577870757788</v>
      </c>
      <c r="M19" s="1"/>
      <c r="N19" s="1"/>
    </row>
    <row r="20" spans="1:14" x14ac:dyDescent="0.2">
      <c r="A20" s="56" t="s">
        <v>41</v>
      </c>
      <c r="B20" s="25" t="s">
        <v>42</v>
      </c>
      <c r="C20" s="38">
        <v>226</v>
      </c>
      <c r="D20" s="13">
        <v>1743.3</v>
      </c>
      <c r="E20" s="28">
        <f>IF(ISERROR(D20/C20),,D20/C20)</f>
        <v>7.7137168141592918</v>
      </c>
      <c r="F20" s="28">
        <f>IF(ISERROR(C20/$B$3),0,C20/$B$3)</f>
        <v>9.4166666666666661</v>
      </c>
      <c r="G20" s="28">
        <f>IF(ISERROR(D20/$B$3),0,D20/$B$3)</f>
        <v>72.637500000000003</v>
      </c>
      <c r="H20" s="28">
        <f>IF(ISERROR(C20/$C$6),0,100*C20/$C$6)</f>
        <v>32.239657631954351</v>
      </c>
      <c r="I20" s="28">
        <f>IF(ISERROR(D20/$D$6),0,100*D20/$D$6)</f>
        <v>33.233567180112857</v>
      </c>
      <c r="J20" s="28">
        <f>IF(ISERROR(C20/$C$16),0,100*C20/$C$16)</f>
        <v>59.007832898172325</v>
      </c>
      <c r="K20" s="28">
        <f>IF(ISERROR(D20/$D$16),0,100*D20/$D$16)</f>
        <v>50.653765690376574</v>
      </c>
      <c r="M20" s="1"/>
      <c r="N20" s="1"/>
    </row>
    <row r="21" spans="1:14" ht="25.5" x14ac:dyDescent="0.2">
      <c r="A21" s="55" t="s">
        <v>43</v>
      </c>
      <c r="B21" s="25" t="s">
        <v>44</v>
      </c>
      <c r="C21" s="38">
        <v>35</v>
      </c>
      <c r="D21" s="13">
        <v>561.80000000000007</v>
      </c>
      <c r="E21" s="28">
        <f>IF(ISERROR(D21/C21),,D21/C21)</f>
        <v>16.051428571428573</v>
      </c>
      <c r="F21" s="28">
        <f>IF(ISERROR(C21/$B$3),0,C21/$B$3)</f>
        <v>1.4583333333333333</v>
      </c>
      <c r="G21" s="28">
        <f>IF(ISERROR(D21/$B$3),0,D21/$B$3)</f>
        <v>23.408333333333335</v>
      </c>
      <c r="H21" s="28">
        <f>IF(ISERROR(C21/$C$6),0,100*C21/$C$6)</f>
        <v>4.9928673323823114</v>
      </c>
      <c r="I21" s="28">
        <f>IF(ISERROR(D21/$D$6),0,100*D21/$D$6)</f>
        <v>10.709928320878451</v>
      </c>
      <c r="J21" s="28">
        <f>IF(ISERROR(C21/$C$16),0,100*C21/$C$16)</f>
        <v>9.1383812010443872</v>
      </c>
      <c r="K21" s="28">
        <f>IF(ISERROR(D21/$D$16),0,100*D21/$D$16)</f>
        <v>16.323802882380292</v>
      </c>
      <c r="M21" s="1"/>
      <c r="N21" s="1"/>
    </row>
    <row r="22" spans="1:14" x14ac:dyDescent="0.2">
      <c r="A22" s="55" t="s">
        <v>45</v>
      </c>
      <c r="B22" s="25" t="s">
        <v>46</v>
      </c>
      <c r="C22" s="38">
        <v>51</v>
      </c>
      <c r="D22" s="13">
        <v>190.6</v>
      </c>
      <c r="E22" s="28">
        <f>IF(ISERROR(D22/C22),,D22/C22)</f>
        <v>3.7372549019607844</v>
      </c>
      <c r="F22" s="28">
        <f>IF(ISERROR(C22/$B$3),0,C22/$B$3)</f>
        <v>2.125</v>
      </c>
      <c r="G22" s="28">
        <f>IF(ISERROR(D22/$B$3),0,D22/$B$3)</f>
        <v>7.9416666666666664</v>
      </c>
      <c r="H22" s="28">
        <f>IF(ISERROR(C22/$C$6),0,100*C22/$C$6)</f>
        <v>7.2753209700427961</v>
      </c>
      <c r="I22" s="28">
        <f>IF(ISERROR(D22/$D$6),0,100*D22/$D$6)</f>
        <v>3.63352142748208</v>
      </c>
      <c r="J22" s="28">
        <f>IF(ISERROR(C22/$C$16),0,100*C22/$C$16)</f>
        <v>13.315926892950392</v>
      </c>
      <c r="K22" s="28">
        <f>IF(ISERROR(D22/$D$16),0,100*D22/$D$16)</f>
        <v>5.5381218038121807</v>
      </c>
      <c r="M22" s="1"/>
      <c r="N22" s="1"/>
    </row>
    <row r="23" spans="1:14" ht="25.5" x14ac:dyDescent="0.2">
      <c r="A23" s="55" t="s">
        <v>47</v>
      </c>
      <c r="B23" s="53" t="s">
        <v>48</v>
      </c>
      <c r="C23" s="43">
        <v>2</v>
      </c>
      <c r="D23" s="16">
        <v>5</v>
      </c>
      <c r="E23" s="42">
        <f>IF(ISERROR(D23/C23),,D23/C23)</f>
        <v>2.5</v>
      </c>
      <c r="F23" s="42">
        <f>IF(ISERROR(C23/$B$3),0,C23/$B$3)</f>
        <v>8.3333333333333329E-2</v>
      </c>
      <c r="G23" s="42">
        <f>IF(ISERROR(D23/$B$3),0,D23/$B$3)</f>
        <v>0.20833333333333334</v>
      </c>
      <c r="H23" s="42">
        <f>IF(ISERROR(C23/$C$6),0,100*C23/$C$6)</f>
        <v>0.28530670470756064</v>
      </c>
      <c r="I23" s="42">
        <f>IF(ISERROR(D23/$D$6),0,100*D23/$D$6)</f>
        <v>9.531798078389507E-2</v>
      </c>
      <c r="J23" s="42"/>
      <c r="K23" s="28"/>
      <c r="L23" s="30"/>
      <c r="M23" s="1"/>
      <c r="N23" s="1"/>
    </row>
    <row r="24" spans="1:14" ht="25.5" x14ac:dyDescent="0.2">
      <c r="A24" s="55" t="s">
        <v>49</v>
      </c>
      <c r="B24" s="25" t="s">
        <v>50</v>
      </c>
      <c r="C24" s="38">
        <v>0</v>
      </c>
      <c r="D24" s="13">
        <v>0</v>
      </c>
      <c r="E24" s="28">
        <f>IF(ISERROR(D24/C24),,D24/C24)</f>
        <v>0</v>
      </c>
      <c r="F24" s="28">
        <f>IF(ISERROR(C24/$B$3),0,C24/$B$3)</f>
        <v>0</v>
      </c>
      <c r="G24" s="28">
        <f>IF(ISERROR(D24/$B$3),0,D24/$B$3)</f>
        <v>0</v>
      </c>
      <c r="H24" s="28">
        <f>IF(ISERROR(C24/$C$6),0,100*C24/$C$6)</f>
        <v>0</v>
      </c>
      <c r="I24" s="28">
        <f>IF(ISERROR(D24/$D$6),0,100*D24/$D$6)</f>
        <v>0</v>
      </c>
      <c r="J24" s="28">
        <f>IF(ISERROR(C24/$C$23),0,100*C24/$C$23)</f>
        <v>0</v>
      </c>
      <c r="K24" s="28">
        <f>IF(ISERROR(D24/$D$23),0,100*D24/$D$23)</f>
        <v>0</v>
      </c>
      <c r="M24" s="1"/>
      <c r="N24" s="1"/>
    </row>
    <row r="25" spans="1:14" x14ac:dyDescent="0.2">
      <c r="A25" s="55" t="s">
        <v>51</v>
      </c>
      <c r="B25" s="25" t="s">
        <v>52</v>
      </c>
      <c r="C25" s="38">
        <v>2</v>
      </c>
      <c r="D25" s="13">
        <v>5</v>
      </c>
      <c r="E25" s="28">
        <f>IF(ISERROR(D25/C25),,D25/C25)</f>
        <v>2.5</v>
      </c>
      <c r="F25" s="28">
        <f>IF(ISERROR(C25/$B$3),0,C25/$B$3)</f>
        <v>8.3333333333333329E-2</v>
      </c>
      <c r="G25" s="28">
        <f>IF(ISERROR(D25/$B$3),0,D25/$B$3)</f>
        <v>0.20833333333333334</v>
      </c>
      <c r="H25" s="28">
        <f>IF(ISERROR(C25/$C$6),0,100*C25/$C$6)</f>
        <v>0.28530670470756064</v>
      </c>
      <c r="I25" s="28">
        <f>IF(ISERROR(D25/$D$6),0,100*D25/$D$6)</f>
        <v>9.531798078389507E-2</v>
      </c>
      <c r="J25" s="28">
        <f>IF(ISERROR(C25/$C$23),0,100*C25/$C$23)</f>
        <v>100</v>
      </c>
      <c r="K25" s="28">
        <f>IF(ISERROR(D25/$D$23),0,100*D25/$D$23)</f>
        <v>100</v>
      </c>
      <c r="M25" s="1"/>
      <c r="N25" s="1"/>
    </row>
    <row r="26" spans="1:14" ht="25.5" x14ac:dyDescent="0.2">
      <c r="A26" s="54" t="s">
        <v>53</v>
      </c>
      <c r="B26" s="53">
        <v>190</v>
      </c>
      <c r="C26" s="43">
        <v>0</v>
      </c>
      <c r="D26" s="16">
        <v>0</v>
      </c>
      <c r="E26" s="42"/>
      <c r="F26" s="42"/>
      <c r="G26" s="42"/>
      <c r="H26" s="42"/>
      <c r="I26" s="42"/>
      <c r="J26" s="28"/>
      <c r="K26" s="28"/>
      <c r="M26" s="1"/>
      <c r="N26" s="1"/>
    </row>
    <row r="27" spans="1:14" x14ac:dyDescent="0.2">
      <c r="A27" s="52" t="s">
        <v>54</v>
      </c>
      <c r="B27" s="51"/>
      <c r="C27" s="51"/>
      <c r="D27" s="51"/>
      <c r="E27" s="51"/>
      <c r="F27" s="51"/>
      <c r="G27" s="51"/>
      <c r="H27" s="45"/>
      <c r="I27" s="45"/>
      <c r="J27" s="45"/>
      <c r="K27" s="45"/>
      <c r="M27" s="1"/>
      <c r="N27" s="1"/>
    </row>
    <row r="28" spans="1:14" x14ac:dyDescent="0.2">
      <c r="A28" s="44" t="s">
        <v>55</v>
      </c>
      <c r="B28" s="50">
        <v>200</v>
      </c>
      <c r="C28" s="43">
        <v>246</v>
      </c>
      <c r="D28" s="16">
        <v>1200</v>
      </c>
      <c r="E28" s="42">
        <f>IF(ISERROR(D28/C28),,D28/C28)</f>
        <v>4.8780487804878048</v>
      </c>
      <c r="F28" s="42">
        <f>IF(ISERROR(C28/$B$3),0,C28/$B$3)</f>
        <v>10.25</v>
      </c>
      <c r="G28" s="42">
        <f>IF(ISERROR(D28/$B$3),0,D28/$B$3)</f>
        <v>50</v>
      </c>
      <c r="H28" s="42">
        <f>IF(ISERROR(C28/$C$6),0,100*C28/$C$6)</f>
        <v>35.092724679029956</v>
      </c>
      <c r="I28" s="42">
        <f>IF(ISERROR(D28/$D$6),0,100*D28/$D$6)</f>
        <v>22.876315388134817</v>
      </c>
      <c r="J28" s="41"/>
      <c r="K28" s="41"/>
      <c r="M28" s="1"/>
      <c r="N28" s="1"/>
    </row>
    <row r="29" spans="1:14" x14ac:dyDescent="0.2">
      <c r="A29" s="49" t="s">
        <v>56</v>
      </c>
      <c r="B29" s="48">
        <v>211</v>
      </c>
      <c r="C29" s="38">
        <v>6</v>
      </c>
      <c r="D29" s="13">
        <v>97.3</v>
      </c>
      <c r="E29" s="28">
        <f>IF(ISERROR(D29/C29),,D29/C29)</f>
        <v>16.216666666666665</v>
      </c>
      <c r="F29" s="28">
        <f>IF(ISERROR(C29/$B$3),0,C29/$B$3)</f>
        <v>0.25</v>
      </c>
      <c r="G29" s="28">
        <f>IF(ISERROR(D29/$B$3),0,D29/$B$3)</f>
        <v>4.0541666666666663</v>
      </c>
      <c r="H29" s="28">
        <f>IF(ISERROR(C29/$C$6),0,100*C29/$C$6)</f>
        <v>0.85592011412268187</v>
      </c>
      <c r="I29" s="28">
        <f>IF(ISERROR(D29/$D$6),0,100*D29/$D$6)</f>
        <v>1.854887906054598</v>
      </c>
      <c r="J29" s="28">
        <f>IF(ISERROR(C29/$C$28),0,100*C29/$C$28)</f>
        <v>2.4390243902439024</v>
      </c>
      <c r="K29" s="28">
        <f>IF(ISERROR(D29/$D$28),0,100*D29/$D$28)</f>
        <v>8.1083333333333325</v>
      </c>
      <c r="M29" s="1"/>
      <c r="N29" s="1"/>
    </row>
    <row r="30" spans="1:14" x14ac:dyDescent="0.2">
      <c r="A30" s="49" t="s">
        <v>57</v>
      </c>
      <c r="B30" s="48">
        <v>212</v>
      </c>
      <c r="C30" s="38">
        <v>8</v>
      </c>
      <c r="D30" s="13">
        <v>30.5</v>
      </c>
      <c r="E30" s="28">
        <f>IF(ISERROR(D30/C30),,D30/C30)</f>
        <v>3.8125</v>
      </c>
      <c r="F30" s="28">
        <f>IF(ISERROR(C30/$B$3),0,C30/$B$3)</f>
        <v>0.33333333333333331</v>
      </c>
      <c r="G30" s="28">
        <f>IF(ISERROR(D30/$B$3),0,D30/$B$3)</f>
        <v>1.2708333333333333</v>
      </c>
      <c r="H30" s="28">
        <f>IF(ISERROR(C30/$C$6),0,100*C30/$C$6)</f>
        <v>1.1412268188302426</v>
      </c>
      <c r="I30" s="28">
        <f>IF(ISERROR(D30/$D$6),0,100*D30/$D$6)</f>
        <v>0.58143968278175995</v>
      </c>
      <c r="J30" s="28">
        <f>IF(ISERROR(C30/$C$28),0,100*C30/$C$28)</f>
        <v>3.2520325203252032</v>
      </c>
      <c r="K30" s="28">
        <f>IF(ISERROR(D30/$D$28),0,100*D30/$D$28)</f>
        <v>2.5416666666666665</v>
      </c>
      <c r="M30" s="1"/>
      <c r="N30" s="1"/>
    </row>
    <row r="31" spans="1:14" x14ac:dyDescent="0.2">
      <c r="A31" s="49" t="s">
        <v>58</v>
      </c>
      <c r="B31" s="48">
        <v>213</v>
      </c>
      <c r="C31" s="38">
        <v>2</v>
      </c>
      <c r="D31" s="13">
        <v>3.3</v>
      </c>
      <c r="E31" s="28">
        <f>IF(ISERROR(D31/C31),,D31/C31)</f>
        <v>1.65</v>
      </c>
      <c r="F31" s="28">
        <f>IF(ISERROR(C31/$B$3),0,C31/$B$3)</f>
        <v>8.3333333333333329E-2</v>
      </c>
      <c r="G31" s="28">
        <f>IF(ISERROR(D31/$B$3),0,D31/$B$3)</f>
        <v>0.13749999999999998</v>
      </c>
      <c r="H31" s="28">
        <f>IF(ISERROR(C31/$C$6),0,100*C31/$C$6)</f>
        <v>0.28530670470756064</v>
      </c>
      <c r="I31" s="28">
        <f>IF(ISERROR(D31/$D$6),0,100*D31/$D$6)</f>
        <v>6.2909867317370749E-2</v>
      </c>
      <c r="J31" s="28">
        <f>IF(ISERROR(C31/$C$28),0,100*C31/$C$28)</f>
        <v>0.81300813008130079</v>
      </c>
      <c r="K31" s="28">
        <f>IF(ISERROR(D31/$D$28),0,100*D31/$D$28)</f>
        <v>0.27500000000000002</v>
      </c>
      <c r="M31" s="1"/>
      <c r="N31" s="1"/>
    </row>
    <row r="32" spans="1:14" x14ac:dyDescent="0.2">
      <c r="A32" s="49" t="s">
        <v>59</v>
      </c>
      <c r="B32" s="48">
        <v>221</v>
      </c>
      <c r="C32" s="38">
        <v>123</v>
      </c>
      <c r="D32" s="13">
        <v>588.5</v>
      </c>
      <c r="E32" s="28">
        <f>IF(ISERROR(D32/C32),,D32/C32)</f>
        <v>4.7845528455284549</v>
      </c>
      <c r="F32" s="28">
        <f>IF(ISERROR(C32/$B$3),0,C32/$B$3)</f>
        <v>5.125</v>
      </c>
      <c r="G32" s="28">
        <f>IF(ISERROR(D32/$B$3),0,D32/$B$3)</f>
        <v>24.520833333333332</v>
      </c>
      <c r="H32" s="28">
        <f>IF(ISERROR(C32/$C$6),0,100*C32/$C$6)</f>
        <v>17.546362339514978</v>
      </c>
      <c r="I32" s="28">
        <f>IF(ISERROR(D32/$D$6),0,100*D32/$D$6)</f>
        <v>11.218926338264449</v>
      </c>
      <c r="J32" s="28">
        <f>IF(ISERROR(C32/$C$28),0,100*C32/$C$28)</f>
        <v>50</v>
      </c>
      <c r="K32" s="28">
        <f>IF(ISERROR(D32/$D$28),0,100*D32/$D$28)</f>
        <v>49.041666666666664</v>
      </c>
      <c r="M32" s="1"/>
      <c r="N32" s="1"/>
    </row>
    <row r="33" spans="1:15" x14ac:dyDescent="0.2">
      <c r="A33" s="49" t="s">
        <v>60</v>
      </c>
      <c r="B33" s="48">
        <v>222</v>
      </c>
      <c r="C33" s="38">
        <v>85</v>
      </c>
      <c r="D33" s="13">
        <v>342.2</v>
      </c>
      <c r="E33" s="28">
        <f>IF(ISERROR(D33/C33),,D33/C33)</f>
        <v>4.025882352941176</v>
      </c>
      <c r="F33" s="28">
        <f>IF(ISERROR(C33/$B$3),0,C33/$B$3)</f>
        <v>3.5416666666666665</v>
      </c>
      <c r="G33" s="28">
        <f>IF(ISERROR(D33/$B$3),0,D33/$B$3)</f>
        <v>14.258333333333333</v>
      </c>
      <c r="H33" s="28">
        <f>IF(ISERROR(C33/$C$6),0,100*C33/$C$6)</f>
        <v>12.125534950071327</v>
      </c>
      <c r="I33" s="28">
        <f>IF(ISERROR(D33/$D$6),0,100*D33/$D$6)</f>
        <v>6.5235626048497783</v>
      </c>
      <c r="J33" s="28">
        <f>IF(ISERROR(C33/$C$28),0,100*C33/$C$28)</f>
        <v>34.552845528455286</v>
      </c>
      <c r="K33" s="28">
        <f>IF(ISERROR(D33/$D$28),0,100*D33/$D$28)</f>
        <v>28.516666666666666</v>
      </c>
    </row>
    <row r="34" spans="1:15" x14ac:dyDescent="0.2">
      <c r="A34" s="6" t="s">
        <v>61</v>
      </c>
      <c r="B34" s="48">
        <v>223</v>
      </c>
      <c r="C34" s="38">
        <v>11</v>
      </c>
      <c r="D34" s="13">
        <v>85.5</v>
      </c>
      <c r="E34" s="28">
        <f>IF(ISERROR(D34/C34),,D34/C34)</f>
        <v>7.7727272727272725</v>
      </c>
      <c r="F34" s="28">
        <f>IF(ISERROR(C34/$B$3),0,C34/$B$3)</f>
        <v>0.45833333333333331</v>
      </c>
      <c r="G34" s="28">
        <f>IF(ISERROR(D34/$B$3),0,D34/$B$3)</f>
        <v>3.5625</v>
      </c>
      <c r="H34" s="28">
        <f>IF(ISERROR(C34/$C$6),0,100*C34/$C$6)</f>
        <v>1.5691868758915835</v>
      </c>
      <c r="I34" s="28">
        <f>IF(ISERROR(D34/$D$6),0,100*D34/$D$6)</f>
        <v>1.6299374714046055</v>
      </c>
      <c r="J34" s="28">
        <f>IF(ISERROR(C34/$C$28),0,100*C34/$C$28)</f>
        <v>4.4715447154471546</v>
      </c>
      <c r="K34" s="28">
        <f>IF(ISERROR(D34/$D$28),0,100*D34/$D$28)</f>
        <v>7.125</v>
      </c>
    </row>
    <row r="35" spans="1:15" x14ac:dyDescent="0.2">
      <c r="A35" s="6" t="s">
        <v>62</v>
      </c>
      <c r="B35" s="48">
        <v>224</v>
      </c>
      <c r="C35" s="38">
        <v>4</v>
      </c>
      <c r="D35" s="13">
        <v>22</v>
      </c>
      <c r="E35" s="28">
        <f>IF(ISERROR(D35/C35),,D35/C35)</f>
        <v>5.5</v>
      </c>
      <c r="F35" s="28">
        <f>IF(ISERROR(C35/$B$3),0,C35/$B$3)</f>
        <v>0.16666666666666666</v>
      </c>
      <c r="G35" s="28">
        <f>IF(ISERROR(D35/$B$3),0,D35/$B$3)</f>
        <v>0.91666666666666663</v>
      </c>
      <c r="H35" s="28">
        <f>IF(ISERROR(C35/$C$6),0,100*C35/$C$6)</f>
        <v>0.57061340941512129</v>
      </c>
      <c r="I35" s="28">
        <f>IF(ISERROR(D35/$D$6),0,100*D35/$D$6)</f>
        <v>0.41939911544913827</v>
      </c>
      <c r="J35" s="28">
        <f>IF(ISERROR(C35/$C$28),0,100*C35/$C$28)</f>
        <v>1.6260162601626016</v>
      </c>
      <c r="K35" s="28">
        <f>IF(ISERROR(D35/$D$28),0,100*D35/$D$28)</f>
        <v>1.8333333333333333</v>
      </c>
    </row>
    <row r="36" spans="1:15" x14ac:dyDescent="0.2">
      <c r="A36" s="6" t="s">
        <v>63</v>
      </c>
      <c r="B36" s="48">
        <v>230</v>
      </c>
      <c r="C36" s="38">
        <v>0</v>
      </c>
      <c r="D36" s="13">
        <v>0</v>
      </c>
      <c r="E36" s="28">
        <f>IF(ISERROR(D36/C36),,D36/C36)</f>
        <v>0</v>
      </c>
      <c r="F36" s="28">
        <f>IF(ISERROR(C36/$B$3),0,C36/$B$3)</f>
        <v>0</v>
      </c>
      <c r="G36" s="28">
        <f>IF(ISERROR(D36/$B$3),0,D36/$B$3)</f>
        <v>0</v>
      </c>
      <c r="H36" s="28">
        <f>IF(ISERROR(C36/$C$6),0,100*C36/$C$6)</f>
        <v>0</v>
      </c>
      <c r="I36" s="28">
        <f>IF(ISERROR(D36/$D$6),0,100*D36/$D$6)</f>
        <v>0</v>
      </c>
      <c r="J36" s="28">
        <f>IF(ISERROR(C36/$C$28),0,100*C36/$C$28)</f>
        <v>0</v>
      </c>
      <c r="K36" s="28">
        <f>IF(ISERROR(D36/$D$28),0,100*D36/$D$28)</f>
        <v>0</v>
      </c>
    </row>
    <row r="37" spans="1:15" ht="24" x14ac:dyDescent="0.2">
      <c r="A37" s="6" t="s">
        <v>64</v>
      </c>
      <c r="B37" s="48">
        <v>240</v>
      </c>
      <c r="C37" s="38">
        <v>5</v>
      </c>
      <c r="D37" s="13">
        <v>28.2</v>
      </c>
      <c r="E37" s="28">
        <f>IF(ISERROR(D37/C37),,D37/C37)</f>
        <v>5.64</v>
      </c>
      <c r="F37" s="28">
        <f>IF(ISERROR(C37/$B$3),0,C37/$B$3)</f>
        <v>0.20833333333333334</v>
      </c>
      <c r="G37" s="28">
        <f>IF(ISERROR(D37/$B$3),0,D37/$B$3)</f>
        <v>1.175</v>
      </c>
      <c r="H37" s="28">
        <f>IF(ISERROR(C37/$C$6),0,100*C37/$C$6)</f>
        <v>0.71326676176890158</v>
      </c>
      <c r="I37" s="28">
        <f>IF(ISERROR(D37/$D$6),0,100*D37/$D$6)</f>
        <v>0.53759341162116814</v>
      </c>
      <c r="J37" s="28">
        <f>IF(ISERROR(C37/$C$28),0,100*C37/$C$28)</f>
        <v>2.0325203252032522</v>
      </c>
      <c r="K37" s="28">
        <f>IF(ISERROR(D37/$D$28),0,100*D37/$D$28)</f>
        <v>2.35</v>
      </c>
    </row>
    <row r="38" spans="1:15" x14ac:dyDescent="0.2">
      <c r="A38" s="49" t="s">
        <v>65</v>
      </c>
      <c r="B38" s="48">
        <v>250</v>
      </c>
      <c r="C38" s="38">
        <v>2</v>
      </c>
      <c r="D38" s="13">
        <v>2.5</v>
      </c>
      <c r="E38" s="28">
        <f>IF(ISERROR(D38/C38),,D38/C38)</f>
        <v>1.25</v>
      </c>
      <c r="F38" s="28">
        <f>IF(ISERROR(C38/$B$3),0,C38/$B$3)</f>
        <v>8.3333333333333329E-2</v>
      </c>
      <c r="G38" s="28">
        <f>IF(ISERROR(D38/$B$3),0,D38/$B$3)</f>
        <v>0.10416666666666667</v>
      </c>
      <c r="H38" s="28">
        <f>IF(ISERROR(C38/$C$6),0,100*C38/$C$6)</f>
        <v>0.28530670470756064</v>
      </c>
      <c r="I38" s="28">
        <f>IF(ISERROR(D38/$D$6),0,100*D38/$D$6)</f>
        <v>4.7658990391947535E-2</v>
      </c>
      <c r="J38" s="28">
        <f>IF(ISERROR(C38/$C$28),0,100*C38/$C$28)</f>
        <v>0.81300813008130079</v>
      </c>
      <c r="K38" s="28">
        <f>IF(ISERROR(D38/$D$28),0,100*D38/$D$28)</f>
        <v>0.20833333333333334</v>
      </c>
    </row>
    <row r="39" spans="1:15" x14ac:dyDescent="0.2">
      <c r="A39" s="47" t="s">
        <v>66</v>
      </c>
      <c r="B39" s="46"/>
      <c r="C39" s="46"/>
      <c r="D39" s="46"/>
      <c r="E39" s="45"/>
      <c r="F39" s="45"/>
      <c r="G39" s="45"/>
      <c r="H39" s="45"/>
      <c r="I39" s="2"/>
      <c r="J39" s="2"/>
    </row>
    <row r="40" spans="1:15" x14ac:dyDescent="0.2">
      <c r="A40" s="44" t="s">
        <v>55</v>
      </c>
      <c r="B40" s="8">
        <v>300</v>
      </c>
      <c r="C40" s="43">
        <v>246</v>
      </c>
      <c r="D40" s="16">
        <v>1200</v>
      </c>
      <c r="E40" s="42">
        <f>IF(ISERROR(D40/C40),,D40/C40)</f>
        <v>4.8780487804878048</v>
      </c>
      <c r="F40" s="42">
        <f>IF(ISERROR(C40/$B$3),0,C40/$B$3)</f>
        <v>10.25</v>
      </c>
      <c r="G40" s="42">
        <f>IF(ISERROR(D40/$B$3),0,D40/$B$3)</f>
        <v>50</v>
      </c>
      <c r="H40" s="42">
        <f>IF(ISERROR(C40/$C$6),0,100*C40/$C$6)</f>
        <v>35.092724679029956</v>
      </c>
      <c r="I40" s="42">
        <f>IF(ISERROR(D40/$D$6),0,100*D40/$D$6)</f>
        <v>22.876315388134817</v>
      </c>
      <c r="J40" s="41"/>
      <c r="K40" s="41"/>
    </row>
    <row r="41" spans="1:15" ht="24" x14ac:dyDescent="0.2">
      <c r="A41" s="6" t="s">
        <v>67</v>
      </c>
      <c r="B41" s="5">
        <v>310</v>
      </c>
      <c r="C41" s="38">
        <v>17</v>
      </c>
      <c r="D41" s="13">
        <v>135.19999999999999</v>
      </c>
      <c r="E41" s="28">
        <f>IF(ISERROR(D41/C41),,D41/C41)</f>
        <v>7.9529411764705875</v>
      </c>
      <c r="F41" s="28">
        <f>IF(ISERROR(C41/$B$3),0,C41/$B$3)</f>
        <v>0.70833333333333337</v>
      </c>
      <c r="G41" s="28">
        <f>IF(ISERROR(D41/$B$3),0,D41/$B$3)</f>
        <v>5.6333333333333329</v>
      </c>
      <c r="H41" s="28">
        <f>IF(ISERROR(C41/$C$6),0,100*C41/$C$6)</f>
        <v>2.4251069900142652</v>
      </c>
      <c r="I41" s="28">
        <f>IF(ISERROR(D41/$D$6),0,100*D41/$D$6)</f>
        <v>2.5773982003965221</v>
      </c>
      <c r="J41" s="28">
        <f>IF(ISERROR(C41/$C$40),0,100*C41/$C$40)</f>
        <v>6.9105691056910565</v>
      </c>
      <c r="K41" s="28">
        <f>IF(ISERROR(D41/$D$40),0,100*D41/$D$40)</f>
        <v>11.266666666666666</v>
      </c>
    </row>
    <row r="42" spans="1:15" x14ac:dyDescent="0.2">
      <c r="A42" s="6" t="s">
        <v>68</v>
      </c>
      <c r="B42" s="5">
        <v>320</v>
      </c>
      <c r="C42" s="38">
        <v>74</v>
      </c>
      <c r="D42" s="13">
        <v>456.9</v>
      </c>
      <c r="E42" s="28">
        <f>IF(ISERROR(D42/C42),,D42/C42)</f>
        <v>6.1743243243243242</v>
      </c>
      <c r="F42" s="28">
        <f>IF(ISERROR(C42/$B$3),0,C42/$B$3)</f>
        <v>3.0833333333333335</v>
      </c>
      <c r="G42" s="28">
        <f>IF(ISERROR(D42/$B$3),0,D42/$B$3)</f>
        <v>19.037499999999998</v>
      </c>
      <c r="H42" s="28">
        <f>IF(ISERROR(C42/$C$6),0,100*C42/$C$6)</f>
        <v>10.556348074179743</v>
      </c>
      <c r="I42" s="28">
        <f>IF(ISERROR(D42/$D$6),0,100*D42/$D$6)</f>
        <v>8.7101570840323319</v>
      </c>
      <c r="J42" s="28">
        <f>IF(ISERROR(C42/$C$40),0,100*C42/$C$40)</f>
        <v>30.081300813008131</v>
      </c>
      <c r="K42" s="28">
        <f>IF(ISERROR(D42/$D$40),0,100*D42/$D$40)</f>
        <v>38.075000000000003</v>
      </c>
    </row>
    <row r="43" spans="1:15" x14ac:dyDescent="0.2">
      <c r="A43" s="6" t="s">
        <v>69</v>
      </c>
      <c r="B43" s="5">
        <v>330</v>
      </c>
      <c r="C43" s="38">
        <v>8</v>
      </c>
      <c r="D43" s="13">
        <v>31.599999999999998</v>
      </c>
      <c r="E43" s="28">
        <f>IF(ISERROR(D43/C43),,D43/C43)</f>
        <v>3.9499999999999997</v>
      </c>
      <c r="F43" s="28">
        <f>IF(ISERROR(C43/$B$3),0,C43/$B$3)</f>
        <v>0.33333333333333331</v>
      </c>
      <c r="G43" s="28">
        <f>IF(ISERROR(D43/$B$3),0,D43/$B$3)</f>
        <v>1.3166666666666667</v>
      </c>
      <c r="H43" s="28">
        <f>IF(ISERROR(C43/$C$6),0,100*C43/$C$6)</f>
        <v>1.1412268188302426</v>
      </c>
      <c r="I43" s="28">
        <f>IF(ISERROR(D43/$D$6),0,100*D43/$D$6)</f>
        <v>0.60240963855421681</v>
      </c>
      <c r="J43" s="28">
        <f>IF(ISERROR(C43/$C$40),0,100*C43/$C$40)</f>
        <v>3.2520325203252032</v>
      </c>
      <c r="K43" s="28">
        <f>IF(ISERROR(D43/$D$40),0,100*D43/$D$40)</f>
        <v>2.6333333333333333</v>
      </c>
      <c r="L43" s="39"/>
      <c r="M43" s="39"/>
      <c r="N43" s="39"/>
      <c r="O43" s="40"/>
    </row>
    <row r="44" spans="1:15" x14ac:dyDescent="0.2">
      <c r="A44" s="6" t="s">
        <v>70</v>
      </c>
      <c r="B44" s="5">
        <v>340</v>
      </c>
      <c r="C44" s="38">
        <v>15</v>
      </c>
      <c r="D44" s="13">
        <v>64.600000000000009</v>
      </c>
      <c r="E44" s="28">
        <f>IF(ISERROR(D44/C44),,D44/C44)</f>
        <v>4.3066666666666675</v>
      </c>
      <c r="F44" s="28">
        <f>IF(ISERROR(C44/$B$3),0,C44/$B$3)</f>
        <v>0.625</v>
      </c>
      <c r="G44" s="28">
        <f>IF(ISERROR(D44/$B$3),0,D44/$B$3)</f>
        <v>2.6916666666666669</v>
      </c>
      <c r="H44" s="28">
        <f>IF(ISERROR(C44/$C$6),0,100*C44/$C$6)</f>
        <v>2.1398002853067046</v>
      </c>
      <c r="I44" s="28">
        <f>IF(ISERROR(D44/$D$6),0,100*D44/$D$6)</f>
        <v>1.2315083117279244</v>
      </c>
      <c r="J44" s="28">
        <f>IF(ISERROR(C44/$C$40),0,100*C44/$C$40)</f>
        <v>6.0975609756097562</v>
      </c>
      <c r="K44" s="28">
        <f>IF(ISERROR(D44/$D$40),0,100*D44/$D$40)</f>
        <v>5.3833333333333337</v>
      </c>
      <c r="L44" s="39"/>
      <c r="M44" s="39"/>
    </row>
    <row r="45" spans="1:15" ht="24" x14ac:dyDescent="0.2">
      <c r="A45" s="6" t="s">
        <v>71</v>
      </c>
      <c r="B45" s="5">
        <v>350</v>
      </c>
      <c r="C45" s="38">
        <v>47</v>
      </c>
      <c r="D45" s="13">
        <v>144</v>
      </c>
      <c r="E45" s="28">
        <f>IF(ISERROR(D45/C45),,D45/C45)</f>
        <v>3.0638297872340425</v>
      </c>
      <c r="F45" s="28">
        <f>IF(ISERROR(C45/$B$3),0,C45/$B$3)</f>
        <v>1.9583333333333333</v>
      </c>
      <c r="G45" s="28">
        <f>IF(ISERROR(D45/$B$3),0,D45/$B$3)</f>
        <v>6</v>
      </c>
      <c r="H45" s="28">
        <f>IF(ISERROR(C45/$C$6),0,100*C45/$C$6)</f>
        <v>6.7047075606276749</v>
      </c>
      <c r="I45" s="28">
        <f>IF(ISERROR(D45/$D$6),0,100*D45/$D$6)</f>
        <v>2.7451578465761779</v>
      </c>
      <c r="J45" s="28">
        <f>IF(ISERROR(C45/$C$40),0,100*C45/$C$40)</f>
        <v>19.105691056910569</v>
      </c>
      <c r="K45" s="28">
        <f>IF(ISERROR(D45/$D$40),0,100*D45/$D$40)</f>
        <v>12</v>
      </c>
    </row>
    <row r="46" spans="1:15" x14ac:dyDescent="0.2">
      <c r="A46" s="6" t="s">
        <v>72</v>
      </c>
      <c r="B46" s="5">
        <v>360</v>
      </c>
      <c r="C46" s="38">
        <v>19</v>
      </c>
      <c r="D46" s="13">
        <v>72.2</v>
      </c>
      <c r="E46" s="28">
        <f>IF(ISERROR(D46/C46),,D46/C46)</f>
        <v>3.8000000000000003</v>
      </c>
      <c r="F46" s="28">
        <f>IF(ISERROR(C46/$B$3),0,C46/$B$3)</f>
        <v>0.79166666666666663</v>
      </c>
      <c r="G46" s="28">
        <f>IF(ISERROR(D46/$B$3),0,D46/$B$3)</f>
        <v>3.0083333333333333</v>
      </c>
      <c r="H46" s="28">
        <f>IF(ISERROR(C46/$C$6),0,100*C46/$C$6)</f>
        <v>2.7104136947218258</v>
      </c>
      <c r="I46" s="28">
        <f>IF(ISERROR(D46/$D$6),0,100*D46/$D$6)</f>
        <v>1.3763916425194447</v>
      </c>
      <c r="J46" s="28">
        <f>IF(ISERROR(C46/$C$40),0,100*C46/$C$40)</f>
        <v>7.7235772357723578</v>
      </c>
      <c r="K46" s="28">
        <f>IF(ISERROR(D46/$D$40),0,100*D46/$D$40)</f>
        <v>6.0166666666666666</v>
      </c>
    </row>
    <row r="47" spans="1:15" x14ac:dyDescent="0.2">
      <c r="A47" s="6" t="s">
        <v>73</v>
      </c>
      <c r="B47" s="5">
        <v>370</v>
      </c>
      <c r="C47" s="38">
        <v>8</v>
      </c>
      <c r="D47" s="13">
        <v>50.2</v>
      </c>
      <c r="E47" s="28">
        <f>IF(ISERROR(D47/C47),,D47/C47)</f>
        <v>6.2750000000000004</v>
      </c>
      <c r="F47" s="28">
        <f>IF(ISERROR(C47/$B$3),0,C47/$B$3)</f>
        <v>0.33333333333333331</v>
      </c>
      <c r="G47" s="28">
        <f>IF(ISERROR(D47/$B$3),0,D47/$B$3)</f>
        <v>2.0916666666666668</v>
      </c>
      <c r="H47" s="28">
        <f>IF(ISERROR(C47/$C$6),0,100*C47/$C$6)</f>
        <v>1.1412268188302426</v>
      </c>
      <c r="I47" s="28">
        <f>IF(ISERROR(D47/$D$6),0,100*D47/$D$6)</f>
        <v>0.95699252707030646</v>
      </c>
      <c r="J47" s="28">
        <f>IF(ISERROR(C47/$C$40),0,100*C47/$C$40)</f>
        <v>3.2520325203252032</v>
      </c>
      <c r="K47" s="28">
        <f>IF(ISERROR(D47/$D$40),0,100*D47/$D$40)</f>
        <v>4.1833333333333336</v>
      </c>
      <c r="L47" s="39"/>
      <c r="M47" s="39"/>
    </row>
    <row r="48" spans="1:15" x14ac:dyDescent="0.2">
      <c r="A48" s="6" t="s">
        <v>74</v>
      </c>
      <c r="B48" s="5">
        <v>371</v>
      </c>
      <c r="C48" s="38">
        <v>8</v>
      </c>
      <c r="D48" s="13">
        <v>50.2</v>
      </c>
      <c r="E48" s="28">
        <f>IF(ISERROR(D48/C48),,D48/C48)</f>
        <v>6.2750000000000004</v>
      </c>
      <c r="F48" s="28">
        <f>IF(ISERROR(C48/$B$3),0,C48/$B$3)</f>
        <v>0.33333333333333331</v>
      </c>
      <c r="G48" s="28">
        <f>IF(ISERROR(D48/$B$3),0,D48/$B$3)</f>
        <v>2.0916666666666668</v>
      </c>
      <c r="H48" s="28">
        <f>IF(ISERROR(C48/$C$6),0,100*C48/$C$6)</f>
        <v>1.1412268188302426</v>
      </c>
      <c r="I48" s="28">
        <f>IF(ISERROR(D48/$D$6),0,100*D48/$D$6)</f>
        <v>0.95699252707030646</v>
      </c>
      <c r="J48" s="28">
        <f>IF(ISERROR(C48/$C$40),0,100*C48/$C$40)</f>
        <v>3.2520325203252032</v>
      </c>
      <c r="K48" s="28">
        <f>IF(ISERROR(D48/$D$40),0,100*D48/$D$40)</f>
        <v>4.1833333333333336</v>
      </c>
    </row>
    <row r="49" spans="1:14" x14ac:dyDescent="0.2">
      <c r="A49" s="6" t="s">
        <v>75</v>
      </c>
      <c r="B49" s="5">
        <v>372</v>
      </c>
      <c r="C49" s="38">
        <v>0</v>
      </c>
      <c r="D49" s="13">
        <v>0</v>
      </c>
      <c r="E49" s="28">
        <f>IF(ISERROR(D49/C49),,D49/C49)</f>
        <v>0</v>
      </c>
      <c r="F49" s="28">
        <f>IF(ISERROR(C49/$B$3),0,C49/$B$3)</f>
        <v>0</v>
      </c>
      <c r="G49" s="28">
        <f>IF(ISERROR(D49/$B$3),0,D49/$B$3)</f>
        <v>0</v>
      </c>
      <c r="H49" s="28">
        <f>IF(ISERROR(C49/$C$6),0,100*C49/$C$6)</f>
        <v>0</v>
      </c>
      <c r="I49" s="28">
        <f>IF(ISERROR(D49/$D$6),0,100*D49/$D$6)</f>
        <v>0</v>
      </c>
      <c r="J49" s="28">
        <f>IF(ISERROR(C49/$C$40),0,100*C49/$C$40)</f>
        <v>0</v>
      </c>
      <c r="K49" s="28">
        <f>IF(ISERROR(D49/$D$40),0,100*D49/$D$40)</f>
        <v>0</v>
      </c>
      <c r="N49" s="1"/>
    </row>
    <row r="50" spans="1:14" x14ac:dyDescent="0.2">
      <c r="A50" s="6" t="s">
        <v>76</v>
      </c>
      <c r="B50" s="5">
        <v>373</v>
      </c>
      <c r="C50" s="38">
        <v>0</v>
      </c>
      <c r="D50" s="13">
        <v>0</v>
      </c>
      <c r="E50" s="28">
        <f>IF(ISERROR(D50/C50),,D50/C50)</f>
        <v>0</v>
      </c>
      <c r="F50" s="28">
        <f>IF(ISERROR(C50/$B$3),0,C50/$B$3)</f>
        <v>0</v>
      </c>
      <c r="G50" s="28">
        <f>IF(ISERROR(D50/$B$3),0,D50/$B$3)</f>
        <v>0</v>
      </c>
      <c r="H50" s="28">
        <f>IF(ISERROR(C50/$C$6),0,100*C50/$C$6)</f>
        <v>0</v>
      </c>
      <c r="I50" s="28">
        <f>IF(ISERROR(D50/$D$6),0,100*D50/$D$6)</f>
        <v>0</v>
      </c>
      <c r="J50" s="28">
        <f>IF(ISERROR(C50/$C$40),0,100*C50/$C$40)</f>
        <v>0</v>
      </c>
      <c r="K50" s="28">
        <f>IF(ISERROR(D50/$D$40),0,100*D50/$D$40)</f>
        <v>0</v>
      </c>
      <c r="L50" s="39"/>
      <c r="M50" s="39"/>
      <c r="N50" s="1"/>
    </row>
    <row r="51" spans="1:14" x14ac:dyDescent="0.2">
      <c r="A51" s="6" t="s">
        <v>77</v>
      </c>
      <c r="B51" s="5">
        <v>380</v>
      </c>
      <c r="C51" s="38">
        <v>58</v>
      </c>
      <c r="D51" s="13">
        <v>245.29999999999998</v>
      </c>
      <c r="E51" s="28">
        <f>IF(ISERROR(D51/C51),,D51/C51)</f>
        <v>4.2293103448275859</v>
      </c>
      <c r="F51" s="28">
        <f>IF(ISERROR(C51/$B$3),0,C51/$B$3)</f>
        <v>2.4166666666666665</v>
      </c>
      <c r="G51" s="28">
        <f>IF(ISERROR(D51/$B$3),0,D51/$B$3)</f>
        <v>10.220833333333333</v>
      </c>
      <c r="H51" s="28">
        <f>IF(ISERROR(C51/$C$6),0,100*C51/$C$6)</f>
        <v>8.2738944365192584</v>
      </c>
      <c r="I51" s="28">
        <f>IF(ISERROR(D51/$D$6),0,100*D51/$D$6)</f>
        <v>4.6763001372578916</v>
      </c>
      <c r="J51" s="28">
        <f>IF(ISERROR(C51/$C$40),0,100*C51/$C$40)</f>
        <v>23.577235772357724</v>
      </c>
      <c r="K51" s="28">
        <f>IF(ISERROR(D51/$D$40),0,100*D51/$D$40)</f>
        <v>20.441666666666666</v>
      </c>
      <c r="N51" s="1"/>
    </row>
    <row r="52" spans="1:14" x14ac:dyDescent="0.2">
      <c r="A52" s="37" t="s">
        <v>78</v>
      </c>
      <c r="B52" s="36"/>
      <c r="C52" s="35"/>
      <c r="D52" s="35"/>
      <c r="I52" s="2"/>
      <c r="J52" s="2"/>
      <c r="N52" s="1"/>
    </row>
    <row r="53" spans="1:14" x14ac:dyDescent="0.2">
      <c r="A53" s="34" t="s">
        <v>2</v>
      </c>
      <c r="B53" s="33" t="s">
        <v>3</v>
      </c>
      <c r="C53" s="32" t="s">
        <v>79</v>
      </c>
      <c r="D53" s="31" t="s">
        <v>80</v>
      </c>
      <c r="E53" s="30"/>
      <c r="F53" s="30"/>
      <c r="G53" s="30"/>
      <c r="H53" s="30"/>
      <c r="I53" s="30"/>
      <c r="J53" s="30"/>
      <c r="K53" s="30"/>
      <c r="N53" s="1"/>
    </row>
    <row r="54" spans="1:14" x14ac:dyDescent="0.2">
      <c r="A54" s="27" t="s">
        <v>81</v>
      </c>
      <c r="B54" s="29">
        <v>400</v>
      </c>
      <c r="C54" s="29" t="s">
        <v>82</v>
      </c>
      <c r="D54" s="28">
        <v>278.8</v>
      </c>
      <c r="I54" s="2"/>
      <c r="J54" s="2"/>
      <c r="N54" s="1"/>
    </row>
    <row r="55" spans="1:14" x14ac:dyDescent="0.2">
      <c r="A55" s="27" t="s">
        <v>83</v>
      </c>
      <c r="B55" s="25">
        <v>410</v>
      </c>
      <c r="C55" s="26"/>
      <c r="D55" s="25" t="s">
        <v>82</v>
      </c>
      <c r="I55" s="2"/>
      <c r="J55" s="2"/>
      <c r="N55" s="1"/>
    </row>
    <row r="56" spans="1:14" x14ac:dyDescent="0.2">
      <c r="A56" s="24" t="s">
        <v>84</v>
      </c>
      <c r="B56" s="23"/>
      <c r="C56" s="22"/>
      <c r="D56" s="22"/>
      <c r="I56" s="2"/>
      <c r="J56" s="2"/>
      <c r="N56" s="1"/>
    </row>
    <row r="57" spans="1:14" ht="12.75" customHeight="1" x14ac:dyDescent="0.2">
      <c r="A57" s="101" t="s">
        <v>2</v>
      </c>
      <c r="B57" s="98" t="s">
        <v>3</v>
      </c>
      <c r="C57" s="103" t="s">
        <v>85</v>
      </c>
      <c r="D57" s="103"/>
      <c r="E57" s="104" t="s">
        <v>86</v>
      </c>
      <c r="I57" s="2"/>
      <c r="J57" s="2"/>
      <c r="N57" s="1"/>
    </row>
    <row r="58" spans="1:14" ht="36" x14ac:dyDescent="0.2">
      <c r="A58" s="102"/>
      <c r="B58" s="98"/>
      <c r="C58" s="90" t="s">
        <v>87</v>
      </c>
      <c r="D58" s="90" t="s">
        <v>88</v>
      </c>
      <c r="E58" s="104"/>
      <c r="I58" s="2"/>
      <c r="J58" s="2"/>
      <c r="N58" s="1"/>
    </row>
    <row r="59" spans="1:14" x14ac:dyDescent="0.2">
      <c r="A59" s="9" t="s">
        <v>89</v>
      </c>
      <c r="B59" s="91">
        <v>500</v>
      </c>
      <c r="C59" s="21">
        <v>68</v>
      </c>
      <c r="D59" s="20">
        <v>64</v>
      </c>
      <c r="E59" s="16">
        <f>(C59+D59)/2</f>
        <v>66</v>
      </c>
      <c r="I59" s="2"/>
      <c r="J59" s="2"/>
      <c r="N59" s="1"/>
    </row>
    <row r="60" spans="1:14" ht="24" x14ac:dyDescent="0.2">
      <c r="A60" s="19" t="s">
        <v>90</v>
      </c>
      <c r="B60" s="8">
        <v>510</v>
      </c>
      <c r="C60" s="18">
        <v>56</v>
      </c>
      <c r="D60" s="17">
        <v>51</v>
      </c>
      <c r="E60" s="16">
        <f>(C60+D60)/2</f>
        <v>53.5</v>
      </c>
      <c r="I60" s="2"/>
      <c r="J60" s="2"/>
      <c r="N60" s="1"/>
    </row>
    <row r="61" spans="1:14" x14ac:dyDescent="0.2">
      <c r="A61" s="7" t="s">
        <v>91</v>
      </c>
      <c r="B61" s="8"/>
      <c r="C61" s="15"/>
      <c r="D61" s="14"/>
      <c r="E61" s="13"/>
      <c r="I61" s="2"/>
      <c r="J61" s="2"/>
      <c r="N61" s="1"/>
    </row>
    <row r="62" spans="1:14" x14ac:dyDescent="0.2">
      <c r="A62" s="6" t="s">
        <v>92</v>
      </c>
      <c r="B62" s="5">
        <v>511</v>
      </c>
      <c r="C62" s="15">
        <v>22</v>
      </c>
      <c r="D62" s="14">
        <v>22</v>
      </c>
      <c r="E62" s="13">
        <f>(C62+D62)/2</f>
        <v>22</v>
      </c>
      <c r="I62" s="2"/>
      <c r="J62" s="2"/>
      <c r="N62" s="1"/>
    </row>
    <row r="63" spans="1:14" x14ac:dyDescent="0.2">
      <c r="A63" s="6" t="s">
        <v>93</v>
      </c>
      <c r="B63" s="5">
        <v>512</v>
      </c>
      <c r="C63" s="15">
        <v>0</v>
      </c>
      <c r="D63" s="14">
        <v>0</v>
      </c>
      <c r="E63" s="13">
        <f>(C63+D63)/2</f>
        <v>0</v>
      </c>
      <c r="I63" s="2"/>
      <c r="J63" s="2"/>
      <c r="N63" s="1"/>
    </row>
    <row r="64" spans="1:14" x14ac:dyDescent="0.2">
      <c r="A64" s="6" t="s">
        <v>94</v>
      </c>
      <c r="B64" s="5">
        <v>513</v>
      </c>
      <c r="C64" s="15">
        <v>0</v>
      </c>
      <c r="D64" s="14">
        <v>0</v>
      </c>
      <c r="E64" s="13">
        <f>(C64+D64)/2</f>
        <v>0</v>
      </c>
      <c r="I64" s="2"/>
      <c r="J64" s="2"/>
      <c r="N64" s="1"/>
    </row>
    <row r="65" spans="1:14" x14ac:dyDescent="0.2">
      <c r="A65" s="6" t="s">
        <v>95</v>
      </c>
      <c r="B65" s="5">
        <v>514</v>
      </c>
      <c r="C65" s="15">
        <v>2</v>
      </c>
      <c r="D65" s="14">
        <v>3</v>
      </c>
      <c r="E65" s="13">
        <f>(C65+D65)/2</f>
        <v>2.5</v>
      </c>
      <c r="I65" s="2"/>
      <c r="J65" s="2"/>
      <c r="L65" s="1"/>
      <c r="M65" s="1"/>
      <c r="N65" s="1"/>
    </row>
    <row r="66" spans="1:14" ht="24" x14ac:dyDescent="0.2">
      <c r="A66" s="6" t="s">
        <v>96</v>
      </c>
      <c r="B66" s="5">
        <v>515</v>
      </c>
      <c r="C66" s="15">
        <v>21</v>
      </c>
      <c r="D66" s="14">
        <v>22</v>
      </c>
      <c r="E66" s="13">
        <f>(C66+D66)/2</f>
        <v>21.5</v>
      </c>
      <c r="I66" s="2"/>
      <c r="J66" s="2"/>
      <c r="L66" s="1"/>
      <c r="M66" s="1"/>
      <c r="N66" s="1"/>
    </row>
    <row r="67" spans="1:14" x14ac:dyDescent="0.2">
      <c r="A67" s="6" t="s">
        <v>97</v>
      </c>
      <c r="B67" s="5">
        <v>516</v>
      </c>
      <c r="C67" s="15">
        <v>2</v>
      </c>
      <c r="D67" s="14">
        <v>3</v>
      </c>
      <c r="E67" s="13">
        <f>(C67+D67)/2</f>
        <v>2.5</v>
      </c>
      <c r="I67" s="2"/>
      <c r="J67" s="2"/>
      <c r="L67" s="1"/>
      <c r="M67" s="1"/>
      <c r="N67" s="1"/>
    </row>
    <row r="68" spans="1:14" x14ac:dyDescent="0.2">
      <c r="A68" s="9" t="s">
        <v>98</v>
      </c>
      <c r="B68" s="8">
        <v>520</v>
      </c>
      <c r="C68" s="18">
        <v>12</v>
      </c>
      <c r="D68" s="17">
        <v>13</v>
      </c>
      <c r="E68" s="16">
        <f>(C68+D68)/2</f>
        <v>12.5</v>
      </c>
      <c r="I68" s="2"/>
      <c r="J68" s="2"/>
      <c r="L68" s="1"/>
      <c r="M68" s="1"/>
      <c r="N68" s="1"/>
    </row>
    <row r="69" spans="1:14" x14ac:dyDescent="0.2">
      <c r="A69" s="7" t="s">
        <v>99</v>
      </c>
      <c r="B69" s="5"/>
      <c r="C69" s="15"/>
      <c r="D69" s="14"/>
      <c r="E69" s="13"/>
      <c r="I69" s="2"/>
      <c r="J69" s="2"/>
      <c r="L69" s="1"/>
      <c r="M69" s="1"/>
      <c r="N69" s="1"/>
    </row>
    <row r="70" spans="1:14" x14ac:dyDescent="0.2">
      <c r="A70" s="6" t="s">
        <v>92</v>
      </c>
      <c r="B70" s="5">
        <v>521</v>
      </c>
      <c r="C70" s="15">
        <v>8</v>
      </c>
      <c r="D70" s="14">
        <v>11</v>
      </c>
      <c r="E70" s="13">
        <f>(C70+D70)/2</f>
        <v>9.5</v>
      </c>
      <c r="I70" s="2"/>
      <c r="J70" s="2"/>
      <c r="L70" s="1"/>
      <c r="M70" s="1"/>
      <c r="N70" s="1"/>
    </row>
    <row r="71" spans="1:14" x14ac:dyDescent="0.2">
      <c r="A71" s="6" t="s">
        <v>100</v>
      </c>
      <c r="B71" s="5">
        <v>522</v>
      </c>
      <c r="C71" s="15">
        <v>0</v>
      </c>
      <c r="D71" s="14">
        <v>0</v>
      </c>
      <c r="E71" s="13">
        <f>(C71+D71)/2</f>
        <v>0</v>
      </c>
      <c r="I71" s="2"/>
      <c r="J71" s="2"/>
      <c r="L71" s="1"/>
      <c r="M71" s="1"/>
      <c r="N71" s="1"/>
    </row>
    <row r="72" spans="1:14" x14ac:dyDescent="0.2">
      <c r="A72" s="6" t="s">
        <v>94</v>
      </c>
      <c r="B72" s="5">
        <v>523</v>
      </c>
      <c r="C72" s="15">
        <v>0</v>
      </c>
      <c r="D72" s="14">
        <v>0</v>
      </c>
      <c r="E72" s="13">
        <f>(C72+D72)/2</f>
        <v>0</v>
      </c>
      <c r="I72" s="2"/>
      <c r="J72" s="2"/>
      <c r="L72" s="1"/>
      <c r="M72" s="1"/>
      <c r="N72" s="1"/>
    </row>
    <row r="73" spans="1:14" x14ac:dyDescent="0.2">
      <c r="A73" s="6" t="s">
        <v>101</v>
      </c>
      <c r="B73" s="5">
        <v>524</v>
      </c>
      <c r="C73" s="15">
        <v>0</v>
      </c>
      <c r="D73" s="14">
        <v>1</v>
      </c>
      <c r="E73" s="13">
        <f>(C73+D73)/2</f>
        <v>0.5</v>
      </c>
      <c r="I73" s="2"/>
      <c r="J73" s="2"/>
      <c r="L73" s="1"/>
      <c r="M73" s="1"/>
      <c r="N73" s="1"/>
    </row>
    <row r="74" spans="1:14" ht="24" x14ac:dyDescent="0.2">
      <c r="A74" s="6" t="s">
        <v>102</v>
      </c>
      <c r="B74" s="5">
        <v>525</v>
      </c>
      <c r="C74" s="15">
        <v>3</v>
      </c>
      <c r="D74" s="14">
        <v>1</v>
      </c>
      <c r="E74" s="13">
        <f>(C74+D74)/2</f>
        <v>2</v>
      </c>
      <c r="I74" s="2"/>
      <c r="J74" s="2"/>
      <c r="L74" s="1"/>
      <c r="M74" s="1"/>
      <c r="N74" s="1"/>
    </row>
    <row r="75" spans="1:14" x14ac:dyDescent="0.2">
      <c r="A75" s="6" t="s">
        <v>103</v>
      </c>
      <c r="B75" s="5">
        <v>526</v>
      </c>
      <c r="C75" s="15">
        <v>2</v>
      </c>
      <c r="D75" s="14">
        <v>0</v>
      </c>
      <c r="E75" s="13">
        <f>(C75+D75)/2</f>
        <v>1</v>
      </c>
      <c r="F75" s="12"/>
      <c r="G75" s="12"/>
      <c r="I75" s="2"/>
      <c r="J75" s="2"/>
      <c r="L75" s="1"/>
      <c r="M75" s="1"/>
      <c r="N75" s="1"/>
    </row>
    <row r="76" spans="1:14" x14ac:dyDescent="0.2">
      <c r="A76" s="11" t="s">
        <v>104</v>
      </c>
      <c r="B76" s="11"/>
      <c r="C76" s="11"/>
      <c r="D76" s="11"/>
      <c r="E76" s="11"/>
      <c r="F76" s="11"/>
      <c r="G76" s="11"/>
      <c r="I76" s="2"/>
      <c r="J76" s="2"/>
      <c r="L76" s="1"/>
      <c r="M76" s="1"/>
      <c r="N76" s="1"/>
    </row>
    <row r="77" spans="1:14" ht="36" customHeight="1" x14ac:dyDescent="0.2">
      <c r="A77" s="10" t="s">
        <v>2</v>
      </c>
      <c r="B77" s="90" t="s">
        <v>3</v>
      </c>
      <c r="C77" s="98" t="s">
        <v>105</v>
      </c>
      <c r="D77" s="98"/>
      <c r="I77" s="2"/>
      <c r="J77" s="2"/>
      <c r="L77" s="1"/>
      <c r="M77" s="1"/>
      <c r="N77" s="1"/>
    </row>
    <row r="78" spans="1:14" x14ac:dyDescent="0.2">
      <c r="A78" s="9" t="s">
        <v>106</v>
      </c>
      <c r="B78" s="8">
        <v>600</v>
      </c>
      <c r="C78" s="99">
        <v>2</v>
      </c>
      <c r="D78" s="99"/>
      <c r="I78" s="2"/>
      <c r="J78" s="2"/>
      <c r="L78" s="1"/>
      <c r="M78" s="1"/>
      <c r="N78" s="1"/>
    </row>
    <row r="79" spans="1:14" ht="24" x14ac:dyDescent="0.2">
      <c r="A79" s="7" t="s">
        <v>107</v>
      </c>
      <c r="B79" s="5"/>
      <c r="C79" s="97"/>
      <c r="D79" s="97"/>
      <c r="I79" s="2"/>
      <c r="J79" s="2"/>
      <c r="L79" s="1"/>
      <c r="M79" s="1"/>
      <c r="N79" s="1"/>
    </row>
    <row r="80" spans="1:14" x14ac:dyDescent="0.2">
      <c r="A80" s="6" t="s">
        <v>108</v>
      </c>
      <c r="B80" s="5">
        <v>601</v>
      </c>
      <c r="C80" s="97">
        <v>2</v>
      </c>
      <c r="D80" s="97"/>
      <c r="I80" s="2"/>
      <c r="J80" s="2"/>
      <c r="L80" s="1"/>
      <c r="M80" s="1"/>
      <c r="N80" s="1"/>
    </row>
    <row r="81" spans="1:14" x14ac:dyDescent="0.2">
      <c r="A81" s="6" t="s">
        <v>100</v>
      </c>
      <c r="B81" s="5">
        <v>602</v>
      </c>
      <c r="C81" s="97">
        <v>0</v>
      </c>
      <c r="D81" s="97"/>
      <c r="I81" s="2"/>
      <c r="J81" s="2"/>
      <c r="L81" s="1"/>
      <c r="M81" s="1"/>
      <c r="N81" s="1"/>
    </row>
    <row r="82" spans="1:14" x14ac:dyDescent="0.2">
      <c r="A82" s="6" t="s">
        <v>109</v>
      </c>
      <c r="B82" s="5">
        <v>603</v>
      </c>
      <c r="C82" s="97">
        <v>0</v>
      </c>
      <c r="D82" s="97"/>
      <c r="I82" s="2"/>
      <c r="J82" s="2"/>
      <c r="L82" s="1"/>
      <c r="M82" s="1"/>
      <c r="N82" s="1"/>
    </row>
    <row r="83" spans="1:14" x14ac:dyDescent="0.2">
      <c r="A83" s="6" t="s">
        <v>110</v>
      </c>
      <c r="B83" s="5">
        <v>604</v>
      </c>
      <c r="C83" s="97">
        <v>0</v>
      </c>
      <c r="D83" s="97"/>
      <c r="I83" s="2"/>
      <c r="J83" s="2"/>
      <c r="L83" s="1"/>
      <c r="M83" s="1"/>
      <c r="N83" s="1"/>
    </row>
    <row r="84" spans="1:14" ht="36" x14ac:dyDescent="0.2">
      <c r="A84" s="6" t="s">
        <v>111</v>
      </c>
      <c r="B84" s="5">
        <v>605</v>
      </c>
      <c r="C84" s="97">
        <v>0</v>
      </c>
      <c r="D84" s="97"/>
      <c r="I84" s="2"/>
      <c r="J84" s="2"/>
      <c r="L84" s="1"/>
      <c r="M84" s="1"/>
      <c r="N84" s="1"/>
    </row>
    <row r="85" spans="1:14" x14ac:dyDescent="0.2">
      <c r="A85" s="6" t="s">
        <v>112</v>
      </c>
      <c r="B85" s="5">
        <v>606</v>
      </c>
      <c r="C85" s="97">
        <v>0</v>
      </c>
      <c r="D85" s="97"/>
      <c r="F85" s="3"/>
      <c r="G85" s="3"/>
      <c r="I85" s="2"/>
      <c r="J85" s="2"/>
      <c r="L85" s="1"/>
      <c r="M85" s="1"/>
      <c r="N85" s="1"/>
    </row>
    <row r="86" spans="1:14" x14ac:dyDescent="0.2">
      <c r="A86" s="4"/>
      <c r="K86" s="1"/>
      <c r="L86" s="1"/>
      <c r="M86" s="1"/>
      <c r="N86" s="1"/>
    </row>
    <row r="87" spans="1:14" x14ac:dyDescent="0.2">
      <c r="A87" s="4"/>
      <c r="K87" s="1"/>
      <c r="L87" s="1"/>
      <c r="M87" s="1"/>
      <c r="N87" s="1"/>
    </row>
    <row r="88" spans="1:14" x14ac:dyDescent="0.2">
      <c r="A88" s="4"/>
      <c r="K88" s="1"/>
      <c r="L88" s="1"/>
      <c r="M88" s="1"/>
      <c r="N88" s="1"/>
    </row>
    <row r="89" spans="1:14" x14ac:dyDescent="0.2">
      <c r="A89" s="4"/>
      <c r="K89" s="1"/>
      <c r="L89" s="1"/>
      <c r="M89" s="1"/>
      <c r="N89" s="1"/>
    </row>
    <row r="90" spans="1:14" x14ac:dyDescent="0.2">
      <c r="A90" s="4"/>
      <c r="K90" s="1"/>
      <c r="L90" s="1"/>
      <c r="M90" s="1"/>
      <c r="N90" s="1"/>
    </row>
    <row r="91" spans="1:14" x14ac:dyDescent="0.2">
      <c r="A91" s="4"/>
      <c r="K91" s="1"/>
      <c r="L91" s="1"/>
      <c r="M91" s="1"/>
      <c r="N91" s="1"/>
    </row>
    <row r="92" spans="1:14" x14ac:dyDescent="0.2">
      <c r="A92" s="4"/>
      <c r="K92" s="1"/>
      <c r="L92" s="1"/>
      <c r="M92" s="1"/>
      <c r="N92" s="1"/>
    </row>
    <row r="93" spans="1:14" x14ac:dyDescent="0.2">
      <c r="A93" s="4"/>
      <c r="K93" s="1"/>
      <c r="L93" s="1"/>
      <c r="M93" s="1"/>
      <c r="N93" s="1"/>
    </row>
    <row r="94" spans="1:14" x14ac:dyDescent="0.2">
      <c r="A94" s="4"/>
      <c r="K94" s="1"/>
      <c r="L94" s="1"/>
      <c r="M94" s="1"/>
      <c r="N94" s="1"/>
    </row>
    <row r="95" spans="1:14" x14ac:dyDescent="0.2">
      <c r="A95" s="4"/>
      <c r="K95" s="1"/>
      <c r="L95" s="1"/>
      <c r="M95" s="1"/>
      <c r="N95" s="1"/>
    </row>
    <row r="96" spans="1:14" x14ac:dyDescent="0.2">
      <c r="A96" s="4"/>
      <c r="K96" s="1"/>
      <c r="L96" s="1"/>
      <c r="M96" s="1"/>
      <c r="N96" s="1"/>
    </row>
    <row r="97" spans="1:14" x14ac:dyDescent="0.2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</sheetData>
  <protectedRanges>
    <protectedRange sqref="C60:D75" name="Диапазон17_1"/>
    <protectedRange sqref="C78:D85" name="Диапазон18_1"/>
  </protectedRanges>
  <mergeCells count="22">
    <mergeCell ref="G4:G5"/>
    <mergeCell ref="H4:I4"/>
    <mergeCell ref="J4:K4"/>
    <mergeCell ref="A57:A58"/>
    <mergeCell ref="B57:B58"/>
    <mergeCell ref="C57:D57"/>
    <mergeCell ref="E57:E58"/>
    <mergeCell ref="A4:A5"/>
    <mergeCell ref="B4:B5"/>
    <mergeCell ref="C4:C5"/>
    <mergeCell ref="D4:D5"/>
    <mergeCell ref="E4:E5"/>
    <mergeCell ref="F4:F5"/>
    <mergeCell ref="C83:D83"/>
    <mergeCell ref="C84:D84"/>
    <mergeCell ref="C85:D85"/>
    <mergeCell ref="C77:D77"/>
    <mergeCell ref="C78:D78"/>
    <mergeCell ref="C79:D79"/>
    <mergeCell ref="C80:D80"/>
    <mergeCell ref="C81:D81"/>
    <mergeCell ref="C82:D8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</vt:i4>
      </vt:variant>
    </vt:vector>
  </HeadingPairs>
  <TitlesOfParts>
    <vt:vector size="32" baseType="lpstr">
      <vt:lpstr>Загальний обсяг послуг</vt:lpstr>
      <vt:lpstr>Аналіз видів висновків</vt:lpstr>
      <vt:lpstr>Україна</vt:lpstr>
      <vt:lpstr>АР Крим</vt:lpstr>
      <vt:lpstr>Вінницька обл.</vt:lpstr>
      <vt:lpstr>Волинська обл.</vt:lpstr>
      <vt:lpstr>Дніпропетровська обл.</vt:lpstr>
      <vt:lpstr>Донецька обл.</vt:lpstr>
      <vt:lpstr>Житормирська обл.</vt:lpstr>
      <vt:lpstr>Закарпатська обл.</vt:lpstr>
      <vt:lpstr>Запорізька обл.</vt:lpstr>
      <vt:lpstr>Івано-Франківська обл.</vt:lpstr>
      <vt:lpstr>Київ та Київська обл.</vt:lpstr>
      <vt:lpstr>Кіровоградська обл.</vt:lpstr>
      <vt:lpstr>Луганська обл.</vt:lpstr>
      <vt:lpstr>Львівська обл.</vt:lpstr>
      <vt:lpstr>Миколаївська обл.</vt:lpstr>
      <vt:lpstr>Одеська обл.</vt:lpstr>
      <vt:lpstr>Полтавська обл.</vt:lpstr>
      <vt:lpstr>Рівненська обл.</vt:lpstr>
      <vt:lpstr>м. Севастополь</vt:lpstr>
      <vt:lpstr>Сумська обл.</vt:lpstr>
      <vt:lpstr>Тернопільська обл.</vt:lpstr>
      <vt:lpstr>Харківська обл.</vt:lpstr>
      <vt:lpstr>Херсонська обл.</vt:lpstr>
      <vt:lpstr>Хмельницька обл.</vt:lpstr>
      <vt:lpstr>Черкаська обл.</vt:lpstr>
      <vt:lpstr>Чернігівська обл.</vt:lpstr>
      <vt:lpstr>Чернівецька обл.</vt:lpstr>
      <vt:lpstr>'Аналіз видів висновків'!Область_печати</vt:lpstr>
      <vt:lpstr>'АР Крим'!Область_печати</vt:lpstr>
      <vt:lpstr>'Загальний обсяг послуг'!Область_печати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none</cp:lastModifiedBy>
  <cp:lastPrinted>2013-06-04T12:27:04Z</cp:lastPrinted>
  <dcterms:created xsi:type="dcterms:W3CDTF">2012-08-09T08:21:08Z</dcterms:created>
  <dcterms:modified xsi:type="dcterms:W3CDTF">2013-06-04T12:33:18Z</dcterms:modified>
</cp:coreProperties>
</file>